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indhira.ozuna\Desktop\Documentos\Procesos\CCC-CP-2021-0023 (Mantenimiento-Subestaciones)\"/>
    </mc:Choice>
  </mc:AlternateContent>
  <xr:revisionPtr revIDLastSave="0" documentId="13_ncr:1_{B6CF1A2B-45C2-4CFE-9102-7D6EDAA8EB2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ESUPUESTO" sheetId="11" r:id="rId1"/>
    <sheet name="Sheet1" sheetId="13" state="hidden" r:id="rId2"/>
    <sheet name="Hoja2" sheetId="18" r:id="rId3"/>
  </sheets>
  <definedNames>
    <definedName name="_xlnm.Print_Area" localSheetId="0">PRESUPUESTO!$1:$64</definedName>
    <definedName name="Excel_BuiltIn_Print_Area_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1" l="1"/>
  <c r="F24" i="11"/>
  <c r="F25" i="11"/>
  <c r="F26" i="11"/>
  <c r="F21" i="11"/>
  <c r="F32" i="11"/>
  <c r="F27" i="11"/>
  <c r="F23" i="11"/>
  <c r="F22" i="11"/>
  <c r="G20" i="11"/>
  <c r="F19" i="11"/>
  <c r="F18" i="11"/>
  <c r="F17" i="11"/>
  <c r="F16" i="11"/>
  <c r="F15" i="11"/>
  <c r="F14" i="11"/>
  <c r="XFD17" i="11"/>
  <c r="F30" i="11"/>
  <c r="G13" i="11"/>
  <c r="F29" i="11"/>
  <c r="G28" i="11"/>
  <c r="G33" i="11"/>
  <c r="E35" i="11"/>
  <c r="E36" i="11"/>
  <c r="A19" i="18"/>
  <c r="C19" i="18"/>
  <c r="E37" i="11"/>
  <c r="F16" i="13"/>
  <c r="F15" i="13"/>
  <c r="F14" i="13"/>
  <c r="F13" i="13"/>
  <c r="F12" i="13"/>
  <c r="F11" i="13"/>
  <c r="F10" i="13"/>
  <c r="F9" i="13"/>
  <c r="F8" i="13"/>
  <c r="F17" i="13"/>
  <c r="E39" i="11"/>
  <c r="E41" i="11"/>
  <c r="E42" i="11"/>
  <c r="E38" i="11"/>
  <c r="E40" i="11"/>
  <c r="E43" i="11"/>
  <c r="E44" i="11"/>
  <c r="E46" i="11"/>
</calcChain>
</file>

<file path=xl/sharedStrings.xml><?xml version="1.0" encoding="utf-8"?>
<sst xmlns="http://schemas.openxmlformats.org/spreadsheetml/2006/main" count="90" uniqueCount="68">
  <si>
    <t>PARTIDAS</t>
  </si>
  <si>
    <t>P. U.</t>
  </si>
  <si>
    <t>VALOR</t>
  </si>
  <si>
    <t>SUB-TOTAL</t>
  </si>
  <si>
    <t>Ítem</t>
  </si>
  <si>
    <t>TOTAL GENERAL</t>
  </si>
  <si>
    <t>%</t>
  </si>
  <si>
    <t>Transporte</t>
  </si>
  <si>
    <t>Imprevistos</t>
  </si>
  <si>
    <t>Sub Total</t>
  </si>
  <si>
    <t>Seguro Social y Contra Accidentes</t>
  </si>
  <si>
    <t>Fondo de Pensiones y Jubilaciones</t>
  </si>
  <si>
    <t>Gastos Administrativos</t>
  </si>
  <si>
    <t>Seguros y Fianzas</t>
  </si>
  <si>
    <t>Dirección Técnica y Responsabilidad</t>
  </si>
  <si>
    <t xml:space="preserve"> </t>
  </si>
  <si>
    <t>GERENCIA DE SERVICIOS GENERALES</t>
  </si>
  <si>
    <t>Santo Domingo, Rep. Dominicana.</t>
  </si>
  <si>
    <t>PA</t>
  </si>
  <si>
    <t>señaletica</t>
  </si>
  <si>
    <t xml:space="preserve"> atc</t>
  </si>
  <si>
    <t>caja</t>
  </si>
  <si>
    <t>frost oficina gerente</t>
  </si>
  <si>
    <t>letreros puertas</t>
  </si>
  <si>
    <t>letrero institucional</t>
  </si>
  <si>
    <t>letrero interno edeeste</t>
  </si>
  <si>
    <t>letrero informacion adhesivo</t>
  </si>
  <si>
    <t>frost hale restriccion</t>
  </si>
  <si>
    <t xml:space="preserve">letrero area espera colgado </t>
  </si>
  <si>
    <t>Sub Total General</t>
  </si>
  <si>
    <t>Base</t>
  </si>
  <si>
    <t>Altura</t>
  </si>
  <si>
    <t>UN</t>
  </si>
  <si>
    <t xml:space="preserve">                               </t>
  </si>
  <si>
    <t>U.D</t>
  </si>
  <si>
    <r>
      <rPr>
        <b/>
        <sz val="22"/>
        <rFont val="Arial"/>
        <family val="2"/>
      </rPr>
      <t xml:space="preserve">        </t>
    </r>
    <r>
      <rPr>
        <b/>
        <sz val="20"/>
        <rFont val="Arial"/>
        <family val="2"/>
      </rPr>
      <t xml:space="preserve">   </t>
    </r>
  </si>
  <si>
    <t>Cant.</t>
  </si>
  <si>
    <t>Itbis 18% (Sobre 10% Gastos Indirectos)</t>
  </si>
  <si>
    <t xml:space="preserve">                                                Ing. Pedro Rodriguez                                                                                        Ing. Francisco Garcia Lora</t>
  </si>
  <si>
    <t xml:space="preserve">                                           Especialista de Obras civiles                                                                      Encargado: Depart. de Adecuaciones</t>
  </si>
  <si>
    <t xml:space="preserve">                                                     Preparado por:                                                                                                       Revisado por.                                                        </t>
  </si>
  <si>
    <t xml:space="preserve">                    __________________________________________                                                               ______________________________</t>
  </si>
  <si>
    <t>UD</t>
  </si>
  <si>
    <t>M2</t>
  </si>
  <si>
    <t>M3</t>
  </si>
  <si>
    <t>Construcción de canaleta en la parte frontal de la subestacion de 13mts x 0.5mt x0.50mt, incluye mov. de tierra (exc. de base)</t>
  </si>
  <si>
    <t>SUBESTACION DE HIGUEY</t>
  </si>
  <si>
    <t>3..07</t>
  </si>
  <si>
    <r>
      <rPr>
        <b/>
        <sz val="24"/>
        <color theme="1"/>
        <rFont val="Arial Black"/>
        <family val="2"/>
      </rPr>
      <t>PROYECTO</t>
    </r>
    <r>
      <rPr>
        <b/>
        <sz val="24"/>
        <color theme="1"/>
        <rFont val="Arial"/>
        <family val="2"/>
      </rPr>
      <t>:  Mantenimiento a Subestaciones Edeeeste</t>
    </r>
    <r>
      <rPr>
        <b/>
        <sz val="24"/>
        <color theme="4"/>
        <rFont val="Arial"/>
        <family val="2"/>
      </rPr>
      <t xml:space="preserve">     </t>
    </r>
  </si>
  <si>
    <t xml:space="preserve">Suministro y construccion de filtrante para canalizacion de aguas residuales de 12" en area interior de la subestación, en muros de blocks, incluye tapas rejillas y conexiones a todo costo </t>
  </si>
  <si>
    <t>Limpieza final y bote de escombros</t>
  </si>
  <si>
    <t xml:space="preserve">Demolicion de rampa de acceso existente en entrada principal en hormigon armado  </t>
  </si>
  <si>
    <t>Desmonte de verja en malla ciclonica rota existente en la parte frontal de la subestacion  incluye  sustitucion con nueva malla</t>
  </si>
  <si>
    <t>ML</t>
  </si>
  <si>
    <t>Limpieza y reparación de canaletas existentes en ambos laterales de la subestacion, aproximadamente 20 ML, incluye pintura antioxido y reparacion de malla que impide el paso de basura a la canaleta</t>
  </si>
  <si>
    <t xml:space="preserve">Demolicion de muro de blocks de 6 en mal estado existente en el lateral de la subestacion, incluye columna y viga de amarre </t>
  </si>
  <si>
    <t xml:space="preserve">Construccion  de muro de 6 en blocks 0.15mt x 0.20mt, 4 3/8 est @ 0.20mt existente en lateral de la subestacion, incluye restructuracion de columna afectada 0.15mt x0.15mt, 4 de 3/8 est. @ 0.20mt (tapa y tapa) y de viga de amarre </t>
  </si>
  <si>
    <r>
      <t xml:space="preserve">Construccion  de Registro de 0.5mt X 0.50mt, incluye conexión a filtrante y parrilla para protección construida en barra de 1" </t>
    </r>
    <r>
      <rPr>
        <sz val="16"/>
        <color rgb="FF000000"/>
        <rFont val="Arial"/>
        <family val="2"/>
      </rPr>
      <t>A.D</t>
    </r>
    <r>
      <rPr>
        <sz val="22"/>
        <color indexed="8"/>
        <rFont val="Arial"/>
        <family val="2"/>
      </rPr>
      <t>.</t>
    </r>
  </si>
  <si>
    <t>Construcción de canaleta al pies de la puerta frontal de la subestacion con conexion al filtrante interior de la subestacion  de 7mts x 0.50mts x 0.50mt, incluye demolicion canaleta existente.</t>
  </si>
  <si>
    <t>Construcción e instalación de parrilla para canaleta en barra de 1" y angulares de 2"x2" con separación de 5cm en A. D.</t>
  </si>
  <si>
    <t>Limpieza de canaletas y filtrante existente incluye bote de escombro y limpieza general</t>
  </si>
  <si>
    <t>SUBESTACION DEL SEIBO</t>
  </si>
  <si>
    <t>SUBESTACION INVIVIENDA</t>
  </si>
  <si>
    <t xml:space="preserve">Suministro y construcción de rampa  en hormigon armado en la entrada principal con pendiente hacia el exterior para facilitar salida de agua pluvial, espesor de 20 cms,acero 3/8 @ 0.15mt. A.D.,  terminada y frotada, incluye malla electrosoldada y  canaleta en hierro </t>
  </si>
  <si>
    <t xml:space="preserve">Suministro y construccion de rampa hormigon armado E=0.15mt, acero 3/8 @ 0.15mt. A.D.,  terminada frotada de 8.2mt por 3 mt. espesor de 20 cms, incluye malla electrosoldada y  canaleta en hierro </t>
  </si>
  <si>
    <t xml:space="preserve">Limpieza final y bote de escombros </t>
  </si>
  <si>
    <t>Excavacion, Regado, nivelado y compactado material con caliche para adecuar entrada a la subestacion, E=0.20M</t>
  </si>
  <si>
    <t>02 de noviembre/2021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</si>
</sst>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.00_);_(* \(#,##0.00\);_(* \-??_);_(@_)"/>
    <numFmt numFmtId="166" formatCode="_-[$RD$-1C0A]* #,##0.00_ ;_-[$RD$-1C0A]* \-#,##0.00\ ;_-[$RD$-1C0A]* \-??_ ;_-@_ "/>
    <numFmt numFmtId="167" formatCode="[$-1C0A]d&quot; de &quot;mmmm&quot; de &quot;yyyy;@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indexed="8"/>
      <name val="Arial"/>
      <family val="2"/>
    </font>
    <font>
      <sz val="22"/>
      <name val="Arial"/>
      <family val="2"/>
    </font>
    <font>
      <b/>
      <sz val="22"/>
      <name val="Times New Roman"/>
      <family val="1"/>
    </font>
    <font>
      <b/>
      <sz val="22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2"/>
      <color rgb="FFFFFF00"/>
      <name val="Arial"/>
      <family val="2"/>
    </font>
    <font>
      <b/>
      <sz val="22"/>
      <color theme="1"/>
      <name val="Calibri"/>
      <family val="2"/>
      <scheme val="minor"/>
    </font>
    <font>
      <b/>
      <u/>
      <sz val="22"/>
      <name val="Arial"/>
      <family val="2"/>
    </font>
    <font>
      <b/>
      <sz val="18"/>
      <color rgb="FF000000"/>
      <name val="Arial"/>
      <family val="2"/>
    </font>
    <font>
      <b/>
      <sz val="22"/>
      <color theme="1"/>
      <name val="Aharoni"/>
      <charset val="177"/>
    </font>
    <font>
      <u/>
      <sz val="22"/>
      <color theme="1"/>
      <name val="Aharoni"/>
      <charset val="177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0"/>
      <name val="Arial"/>
      <family val="2"/>
    </font>
    <font>
      <b/>
      <sz val="22"/>
      <color theme="0"/>
      <name val="Arial"/>
      <family val="2"/>
    </font>
    <font>
      <sz val="10"/>
      <color theme="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color rgb="FFFFFF00"/>
      <name val="Arial"/>
      <family val="2"/>
    </font>
    <font>
      <b/>
      <sz val="24"/>
      <color theme="4"/>
      <name val="Arial"/>
      <family val="2"/>
    </font>
    <font>
      <sz val="16"/>
      <color rgb="FF000000"/>
      <name val="Arial"/>
      <family val="2"/>
    </font>
    <font>
      <sz val="22"/>
      <color theme="1"/>
      <name val="Arial"/>
      <family val="2"/>
    </font>
    <font>
      <sz val="20"/>
      <color rgb="FFFFFF00"/>
      <name val="Arial"/>
      <family val="2"/>
    </font>
    <font>
      <sz val="20"/>
      <color rgb="FF000000"/>
      <name val="Arial"/>
      <family val="2"/>
    </font>
    <font>
      <b/>
      <sz val="20"/>
      <color theme="0"/>
      <name val="Arial"/>
      <family val="2"/>
    </font>
    <font>
      <b/>
      <sz val="24"/>
      <color theme="1"/>
      <name val="Arial"/>
      <family val="2"/>
    </font>
    <font>
      <b/>
      <sz val="24"/>
      <color theme="1"/>
      <name val="Arial Black"/>
      <family val="2"/>
    </font>
    <font>
      <b/>
      <sz val="24"/>
      <name val="Arial"/>
      <family val="2"/>
    </font>
    <font>
      <sz val="24"/>
      <name val="Arial"/>
      <family val="2"/>
    </font>
    <font>
      <sz val="20"/>
      <color theme="0"/>
      <name val="Arial"/>
      <family val="2"/>
    </font>
    <font>
      <b/>
      <sz val="14"/>
      <color theme="0"/>
      <name val="Arial"/>
      <family val="2"/>
    </font>
    <font>
      <sz val="18"/>
      <color indexed="8"/>
      <name val="Arial"/>
      <family val="2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15" fillId="0" borderId="0" applyFill="0" applyBorder="0" applyAlignment="0" applyProtection="0"/>
    <xf numFmtId="165" fontId="4" fillId="0" borderId="0" applyFill="0" applyBorder="0" applyAlignment="0" applyProtection="0"/>
    <xf numFmtId="0" fontId="4" fillId="0" borderId="0"/>
    <xf numFmtId="0" fontId="2" fillId="0" borderId="0"/>
    <xf numFmtId="0" fontId="4" fillId="0" borderId="0" applyFill="0" applyBorder="0" applyAlignment="0" applyProtection="0"/>
    <xf numFmtId="165" fontId="3" fillId="0" borderId="0" applyFill="0" applyBorder="0" applyAlignment="0" applyProtection="0"/>
    <xf numFmtId="0" fontId="1" fillId="0" borderId="0"/>
    <xf numFmtId="0" fontId="19" fillId="0" borderId="0"/>
    <xf numFmtId="9" fontId="36" fillId="0" borderId="0" applyFont="0" applyFill="0" applyBorder="0" applyAlignment="0" applyProtection="0"/>
  </cellStyleXfs>
  <cellXfs count="189">
    <xf numFmtId="0" fontId="0" fillId="0" borderId="0" xfId="0"/>
    <xf numFmtId="0" fontId="0" fillId="2" borderId="0" xfId="0" applyFill="1"/>
    <xf numFmtId="0" fontId="5" fillId="0" borderId="0" xfId="0" applyFont="1"/>
    <xf numFmtId="0" fontId="8" fillId="0" borderId="0" xfId="0" applyFont="1"/>
    <xf numFmtId="0" fontId="0" fillId="0" borderId="0" xfId="0" applyBorder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164" fontId="17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0" fontId="10" fillId="4" borderId="0" xfId="3" applyFont="1" applyFill="1" applyBorder="1" applyAlignment="1">
      <alignment horizontal="center"/>
    </xf>
    <xf numFmtId="0" fontId="16" fillId="4" borderId="0" xfId="3" applyFont="1" applyFill="1"/>
    <xf numFmtId="0" fontId="14" fillId="4" borderId="0" xfId="3" applyFont="1" applyFill="1"/>
    <xf numFmtId="0" fontId="3" fillId="4" borderId="0" xfId="3" applyFont="1" applyFill="1"/>
    <xf numFmtId="0" fontId="3" fillId="4" borderId="0" xfId="3" applyFont="1" applyFill="1" applyBorder="1"/>
    <xf numFmtId="0" fontId="9" fillId="0" borderId="0" xfId="0" applyFont="1" applyBorder="1"/>
    <xf numFmtId="0" fontId="3" fillId="0" borderId="0" xfId="0" applyFont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Border="1"/>
    <xf numFmtId="0" fontId="5" fillId="4" borderId="0" xfId="3" applyFont="1" applyFill="1" applyBorder="1"/>
    <xf numFmtId="165" fontId="13" fillId="0" borderId="0" xfId="2" applyFont="1" applyFill="1" applyBorder="1" applyAlignment="1" applyProtection="1">
      <alignment horizontal="justify" vertical="center"/>
    </xf>
    <xf numFmtId="43" fontId="9" fillId="0" borderId="0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166" fontId="13" fillId="0" borderId="0" xfId="2" applyNumberFormat="1" applyFont="1" applyFill="1" applyBorder="1" applyAlignment="1" applyProtection="1">
      <alignment horizontal="center"/>
    </xf>
    <xf numFmtId="0" fontId="7" fillId="0" borderId="0" xfId="0" applyFont="1" applyBorder="1"/>
    <xf numFmtId="164" fontId="17" fillId="0" borderId="0" xfId="0" applyNumberFormat="1" applyFont="1" applyBorder="1"/>
    <xf numFmtId="165" fontId="10" fillId="0" borderId="0" xfId="1" applyFont="1" applyFill="1" applyBorder="1" applyAlignment="1">
      <alignment horizontal="center"/>
    </xf>
    <xf numFmtId="0" fontId="14" fillId="0" borderId="0" xfId="0" applyFont="1" applyBorder="1"/>
    <xf numFmtId="0" fontId="3" fillId="0" borderId="0" xfId="0" applyFont="1" applyBorder="1"/>
    <xf numFmtId="0" fontId="16" fillId="0" borderId="0" xfId="0" applyFont="1" applyBorder="1" applyAlignment="1">
      <alignment vertical="top"/>
    </xf>
    <xf numFmtId="0" fontId="8" fillId="4" borderId="4" xfId="3" applyFont="1" applyFill="1" applyBorder="1" applyAlignment="1">
      <alignment horizontal="center"/>
    </xf>
    <xf numFmtId="0" fontId="9" fillId="4" borderId="0" xfId="3" applyFont="1" applyFill="1"/>
    <xf numFmtId="4" fontId="14" fillId="0" borderId="1" xfId="0" applyNumberFormat="1" applyFont="1" applyFill="1" applyBorder="1" applyAlignment="1">
      <alignment horizontal="right" vertical="center" wrapText="1"/>
    </xf>
    <xf numFmtId="0" fontId="3" fillId="6" borderId="0" xfId="3" applyFont="1" applyFill="1"/>
    <xf numFmtId="43" fontId="9" fillId="4" borderId="1" xfId="2" applyNumberFormat="1" applyFont="1" applyFill="1" applyBorder="1" applyAlignment="1">
      <alignment horizontal="center" vertical="center"/>
    </xf>
    <xf numFmtId="165" fontId="13" fillId="4" borderId="1" xfId="6" applyFont="1" applyFill="1" applyBorder="1" applyAlignment="1" applyProtection="1">
      <alignment horizontal="justify" vertical="center"/>
    </xf>
    <xf numFmtId="0" fontId="13" fillId="4" borderId="0" xfId="0" applyFont="1" applyFill="1" applyBorder="1"/>
    <xf numFmtId="0" fontId="9" fillId="4" borderId="0" xfId="0" applyFont="1" applyFill="1" applyBorder="1"/>
    <xf numFmtId="164" fontId="17" fillId="4" borderId="0" xfId="0" applyNumberFormat="1" applyFont="1" applyFill="1" applyBorder="1" applyAlignment="1">
      <alignment horizontal="right"/>
    </xf>
    <xf numFmtId="0" fontId="0" fillId="4" borderId="0" xfId="0" applyFill="1"/>
    <xf numFmtId="0" fontId="23" fillId="4" borderId="0" xfId="3" applyFont="1" applyFill="1"/>
    <xf numFmtId="0" fontId="24" fillId="4" borderId="0" xfId="3" applyFont="1" applyFill="1"/>
    <xf numFmtId="0" fontId="25" fillId="4" borderId="0" xfId="3" applyFont="1" applyFill="1" applyBorder="1" applyAlignment="1">
      <alignment horizontal="center"/>
    </xf>
    <xf numFmtId="0" fontId="26" fillId="4" borderId="0" xfId="3" applyFont="1" applyFill="1" applyBorder="1" applyAlignment="1">
      <alignment horizontal="left"/>
    </xf>
    <xf numFmtId="0" fontId="27" fillId="4" borderId="1" xfId="0" applyFont="1" applyFill="1" applyBorder="1" applyAlignment="1">
      <alignment horizontal="justify" vertical="center"/>
    </xf>
    <xf numFmtId="0" fontId="26" fillId="0" borderId="2" xfId="0" applyFont="1" applyBorder="1"/>
    <xf numFmtId="0" fontId="25" fillId="0" borderId="7" xfId="0" applyFont="1" applyBorder="1"/>
    <xf numFmtId="0" fontId="26" fillId="0" borderId="0" xfId="0" applyFont="1" applyBorder="1"/>
    <xf numFmtId="0" fontId="28" fillId="5" borderId="2" xfId="0" applyFont="1" applyFill="1" applyBorder="1" applyAlignment="1">
      <alignment horizontal="center"/>
    </xf>
    <xf numFmtId="0" fontId="23" fillId="0" borderId="0" xfId="0" applyFont="1"/>
    <xf numFmtId="0" fontId="26" fillId="0" borderId="0" xfId="0" applyFont="1" applyBorder="1" applyAlignment="1">
      <alignment horizontal="left"/>
    </xf>
    <xf numFmtId="0" fontId="29" fillId="4" borderId="0" xfId="0" applyFont="1" applyFill="1" applyAlignment="1">
      <alignment horizontal="center" vertical="center"/>
    </xf>
    <xf numFmtId="0" fontId="26" fillId="0" borderId="0" xfId="0" applyFont="1"/>
    <xf numFmtId="0" fontId="25" fillId="0" borderId="0" xfId="0" applyFont="1" applyAlignment="1">
      <alignment horizontal="left"/>
    </xf>
    <xf numFmtId="0" fontId="30" fillId="0" borderId="0" xfId="0" applyFont="1"/>
    <xf numFmtId="0" fontId="23" fillId="0" borderId="0" xfId="0" applyFont="1" applyBorder="1"/>
    <xf numFmtId="0" fontId="27" fillId="3" borderId="0" xfId="0" applyFont="1" applyFill="1" applyBorder="1" applyAlignment="1">
      <alignment horizontal="right" vertical="top"/>
    </xf>
    <xf numFmtId="0" fontId="31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4" borderId="0" xfId="3" applyFont="1" applyFill="1"/>
    <xf numFmtId="0" fontId="22" fillId="4" borderId="0" xfId="0" applyFont="1" applyFill="1" applyBorder="1" applyAlignment="1">
      <alignment horizontal="center"/>
    </xf>
    <xf numFmtId="0" fontId="3" fillId="4" borderId="10" xfId="3" applyFont="1" applyFill="1" applyBorder="1"/>
    <xf numFmtId="0" fontId="3" fillId="4" borderId="11" xfId="3" applyFont="1" applyFill="1" applyBorder="1"/>
    <xf numFmtId="0" fontId="3" fillId="4" borderId="1" xfId="3" applyFont="1" applyFill="1" applyBorder="1"/>
    <xf numFmtId="0" fontId="38" fillId="4" borderId="0" xfId="3" applyFont="1" applyFill="1"/>
    <xf numFmtId="2" fontId="3" fillId="4" borderId="0" xfId="3" applyNumberFormat="1" applyFont="1" applyFill="1"/>
    <xf numFmtId="165" fontId="37" fillId="4" borderId="1" xfId="3" applyNumberFormat="1" applyFont="1" applyFill="1" applyBorder="1"/>
    <xf numFmtId="0" fontId="26" fillId="4" borderId="5" xfId="0" applyFont="1" applyFill="1" applyBorder="1"/>
    <xf numFmtId="0" fontId="26" fillId="0" borderId="5" xfId="0" applyFont="1" applyBorder="1"/>
    <xf numFmtId="0" fontId="34" fillId="4" borderId="0" xfId="0" applyFont="1" applyFill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25" fillId="0" borderId="0" xfId="0" applyFont="1"/>
    <xf numFmtId="0" fontId="27" fillId="4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 wrapText="1"/>
    </xf>
    <xf numFmtId="2" fontId="39" fillId="4" borderId="0" xfId="3" applyNumberFormat="1" applyFont="1" applyFill="1" applyAlignment="1">
      <alignment horizontal="center"/>
    </xf>
    <xf numFmtId="2" fontId="39" fillId="4" borderId="0" xfId="2" applyNumberFormat="1" applyFont="1" applyFill="1" applyAlignment="1">
      <alignment horizontal="center"/>
    </xf>
    <xf numFmtId="0" fontId="34" fillId="4" borderId="0" xfId="3" applyFont="1" applyFill="1" applyBorder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/>
    <xf numFmtId="2" fontId="39" fillId="0" borderId="0" xfId="6" applyNumberFormat="1" applyFont="1" applyFill="1" applyBorder="1" applyAlignment="1" applyProtection="1">
      <alignment horizontal="center"/>
    </xf>
    <xf numFmtId="2" fontId="39" fillId="0" borderId="0" xfId="2" applyNumberFormat="1" applyFont="1" applyFill="1" applyBorder="1" applyAlignment="1" applyProtection="1">
      <alignment horizontal="center"/>
    </xf>
    <xf numFmtId="2" fontId="40" fillId="3" borderId="0" xfId="2" applyNumberFormat="1" applyFont="1" applyFill="1" applyBorder="1" applyAlignment="1" applyProtection="1">
      <alignment horizontal="center"/>
    </xf>
    <xf numFmtId="2" fontId="40" fillId="3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0" fontId="39" fillId="4" borderId="0" xfId="3" applyFont="1" applyFill="1"/>
    <xf numFmtId="0" fontId="39" fillId="4" borderId="0" xfId="3" applyFont="1" applyFill="1" applyBorder="1"/>
    <xf numFmtId="0" fontId="39" fillId="4" borderId="0" xfId="3" applyFont="1" applyFill="1" applyAlignment="1">
      <alignment horizontal="left"/>
    </xf>
    <xf numFmtId="0" fontId="34" fillId="4" borderId="0" xfId="3" applyFont="1" applyFill="1" applyAlignment="1">
      <alignment horizontal="left"/>
    </xf>
    <xf numFmtId="0" fontId="39" fillId="0" borderId="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5" fillId="5" borderId="3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165" fontId="40" fillId="3" borderId="0" xfId="2" applyFont="1" applyFill="1" applyBorder="1" applyAlignment="1" applyProtection="1">
      <alignment horizontal="right"/>
    </xf>
    <xf numFmtId="4" fontId="46" fillId="4" borderId="1" xfId="0" applyNumberFormat="1" applyFont="1" applyFill="1" applyBorder="1" applyAlignment="1">
      <alignment horizontal="right"/>
    </xf>
    <xf numFmtId="4" fontId="40" fillId="4" borderId="1" xfId="0" applyNumberFormat="1" applyFont="1" applyFill="1" applyBorder="1" applyAlignment="1">
      <alignment horizontal="right"/>
    </xf>
    <xf numFmtId="0" fontId="39" fillId="0" borderId="0" xfId="0" applyFont="1" applyBorder="1"/>
    <xf numFmtId="0" fontId="40" fillId="3" borderId="0" xfId="0" applyFont="1" applyFill="1" applyBorder="1" applyAlignment="1">
      <alignment horizontal="right"/>
    </xf>
    <xf numFmtId="0" fontId="39" fillId="4" borderId="0" xfId="3" applyFont="1" applyFill="1" applyBorder="1" applyAlignment="1">
      <alignment horizontal="center"/>
    </xf>
    <xf numFmtId="4" fontId="40" fillId="4" borderId="1" xfId="9" applyNumberFormat="1" applyFont="1" applyFill="1" applyBorder="1" applyAlignment="1">
      <alignment horizontal="right"/>
    </xf>
    <xf numFmtId="4" fontId="39" fillId="4" borderId="1" xfId="1" applyNumberFormat="1" applyFont="1" applyFill="1" applyBorder="1" applyAlignment="1">
      <alignment horizontal="right"/>
    </xf>
    <xf numFmtId="165" fontId="39" fillId="4" borderId="1" xfId="1" applyNumberFormat="1" applyFont="1" applyFill="1" applyBorder="1" applyAlignment="1">
      <alignment horizontal="center" vertical="center"/>
    </xf>
    <xf numFmtId="165" fontId="39" fillId="4" borderId="1" xfId="1" applyFont="1" applyFill="1" applyBorder="1" applyAlignment="1">
      <alignment horizontal="center" vertical="center"/>
    </xf>
    <xf numFmtId="165" fontId="39" fillId="0" borderId="1" xfId="1" applyFont="1" applyFill="1" applyBorder="1" applyAlignment="1">
      <alignment horizontal="center" vertical="center"/>
    </xf>
    <xf numFmtId="166" fontId="40" fillId="4" borderId="6" xfId="1" applyNumberFormat="1" applyFont="1" applyFill="1" applyBorder="1" applyAlignment="1" applyProtection="1">
      <alignment horizontal="center"/>
    </xf>
    <xf numFmtId="166" fontId="40" fillId="0" borderId="6" xfId="1" applyNumberFormat="1" applyFont="1" applyFill="1" applyBorder="1" applyAlignment="1" applyProtection="1">
      <alignment horizontal="center"/>
    </xf>
    <xf numFmtId="166" fontId="40" fillId="0" borderId="0" xfId="1" applyNumberFormat="1" applyFont="1" applyFill="1" applyBorder="1" applyAlignment="1" applyProtection="1">
      <alignment horizontal="center"/>
    </xf>
    <xf numFmtId="166" fontId="45" fillId="5" borderId="4" xfId="1" applyNumberFormat="1" applyFont="1" applyFill="1" applyBorder="1" applyAlignment="1" applyProtection="1">
      <alignment horizontal="center"/>
    </xf>
    <xf numFmtId="165" fontId="39" fillId="0" borderId="0" xfId="1" applyFont="1" applyFill="1" applyBorder="1" applyAlignment="1">
      <alignment horizontal="right"/>
    </xf>
    <xf numFmtId="165" fontId="39" fillId="4" borderId="0" xfId="1" applyFont="1" applyFill="1" applyBorder="1" applyAlignment="1">
      <alignment horizontal="right"/>
    </xf>
    <xf numFmtId="165" fontId="39" fillId="0" borderId="0" xfId="1" applyFont="1" applyBorder="1" applyAlignment="1">
      <alignment horizontal="right"/>
    </xf>
    <xf numFmtId="165" fontId="39" fillId="0" borderId="0" xfId="1" applyFont="1" applyAlignment="1">
      <alignment horizontal="right"/>
    </xf>
    <xf numFmtId="165" fontId="39" fillId="3" borderId="0" xfId="1" applyFont="1" applyFill="1" applyBorder="1" applyAlignment="1">
      <alignment horizontal="right"/>
    </xf>
    <xf numFmtId="0" fontId="40" fillId="4" borderId="3" xfId="3" applyFont="1" applyFill="1" applyBorder="1" applyAlignment="1">
      <alignment horizontal="center"/>
    </xf>
    <xf numFmtId="165" fontId="39" fillId="4" borderId="1" xfId="1" applyFont="1" applyFill="1" applyBorder="1" applyAlignment="1">
      <alignment horizontal="center"/>
    </xf>
    <xf numFmtId="165" fontId="39" fillId="4" borderId="10" xfId="1" applyFont="1" applyFill="1" applyBorder="1" applyAlignment="1">
      <alignment horizontal="center"/>
    </xf>
    <xf numFmtId="165" fontId="39" fillId="4" borderId="1" xfId="1" applyFont="1" applyFill="1" applyBorder="1" applyAlignment="1">
      <alignment vertical="center"/>
    </xf>
    <xf numFmtId="165" fontId="39" fillId="4" borderId="1" xfId="1" applyFont="1" applyFill="1" applyBorder="1" applyAlignment="1">
      <alignment horizontal="right" vertical="center"/>
    </xf>
    <xf numFmtId="165" fontId="39" fillId="0" borderId="1" xfId="1" applyFont="1" applyFill="1" applyBorder="1" applyAlignment="1">
      <alignment horizontal="right" vertical="center"/>
    </xf>
    <xf numFmtId="0" fontId="40" fillId="4" borderId="0" xfId="3" applyFont="1" applyFill="1" applyBorder="1" applyAlignment="1">
      <alignment horizontal="center"/>
    </xf>
    <xf numFmtId="2" fontId="40" fillId="4" borderId="1" xfId="2" applyNumberFormat="1" applyFont="1" applyFill="1" applyBorder="1" applyAlignment="1" applyProtection="1">
      <alignment horizontal="center"/>
    </xf>
    <xf numFmtId="2" fontId="39" fillId="4" borderId="1" xfId="2" applyNumberFormat="1" applyFont="1" applyFill="1" applyBorder="1" applyAlignment="1">
      <alignment horizontal="center" vertical="center"/>
    </xf>
    <xf numFmtId="2" fontId="39" fillId="0" borderId="1" xfId="6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45" fillId="5" borderId="3" xfId="0" applyFont="1" applyFill="1" applyBorder="1" applyAlignment="1">
      <alignment horizontal="center" vertical="center"/>
    </xf>
    <xf numFmtId="165" fontId="25" fillId="4" borderId="1" xfId="3" applyNumberFormat="1" applyFont="1" applyFill="1" applyBorder="1"/>
    <xf numFmtId="43" fontId="9" fillId="4" borderId="0" xfId="3" applyNumberFormat="1" applyFont="1" applyFill="1"/>
    <xf numFmtId="0" fontId="50" fillId="4" borderId="0" xfId="3" applyFont="1" applyFill="1"/>
    <xf numFmtId="2" fontId="51" fillId="4" borderId="0" xfId="3" applyNumberFormat="1" applyFont="1" applyFill="1" applyBorder="1" applyAlignment="1">
      <alignment horizontal="center"/>
    </xf>
    <xf numFmtId="0" fontId="27" fillId="4" borderId="0" xfId="0" applyFont="1" applyFill="1" applyBorder="1" applyAlignment="1">
      <alignment horizontal="left"/>
    </xf>
    <xf numFmtId="0" fontId="37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2" fontId="52" fillId="5" borderId="1" xfId="2" applyNumberFormat="1" applyFont="1" applyFill="1" applyBorder="1" applyAlignment="1" applyProtection="1">
      <alignment horizontal="center"/>
    </xf>
    <xf numFmtId="0" fontId="47" fillId="5" borderId="1" xfId="0" applyFont="1" applyFill="1" applyBorder="1" applyAlignment="1">
      <alignment horizontal="center"/>
    </xf>
    <xf numFmtId="0" fontId="52" fillId="5" borderId="1" xfId="0" applyFont="1" applyFill="1" applyBorder="1" applyAlignment="1">
      <alignment horizontal="center"/>
    </xf>
    <xf numFmtId="165" fontId="52" fillId="5" borderId="1" xfId="1" applyFont="1" applyFill="1" applyBorder="1" applyAlignment="1">
      <alignment horizontal="center"/>
    </xf>
    <xf numFmtId="165" fontId="39" fillId="7" borderId="1" xfId="1" applyFont="1" applyFill="1" applyBorder="1" applyAlignment="1">
      <alignment horizontal="center"/>
    </xf>
    <xf numFmtId="2" fontId="39" fillId="7" borderId="1" xfId="2" applyNumberFormat="1" applyFont="1" applyFill="1" applyBorder="1" applyAlignment="1" applyProtection="1">
      <alignment horizontal="center"/>
    </xf>
    <xf numFmtId="0" fontId="34" fillId="7" borderId="1" xfId="0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/>
    </xf>
    <xf numFmtId="165" fontId="34" fillId="7" borderId="1" xfId="0" applyNumberFormat="1" applyFont="1" applyFill="1" applyBorder="1" applyAlignment="1">
      <alignment horizontal="center"/>
    </xf>
    <xf numFmtId="2" fontId="22" fillId="7" borderId="1" xfId="0" applyNumberFormat="1" applyFont="1" applyFill="1" applyBorder="1" applyAlignment="1">
      <alignment horizontal="center"/>
    </xf>
    <xf numFmtId="0" fontId="25" fillId="7" borderId="1" xfId="0" applyFont="1" applyFill="1" applyBorder="1" applyAlignment="1">
      <alignment horizontal="left"/>
    </xf>
    <xf numFmtId="0" fontId="53" fillId="8" borderId="1" xfId="0" applyFont="1" applyFill="1" applyBorder="1" applyAlignment="1">
      <alignment vertical="top"/>
    </xf>
    <xf numFmtId="0" fontId="37" fillId="8" borderId="1" xfId="0" applyFont="1" applyFill="1" applyBorder="1" applyAlignment="1">
      <alignment vertical="top"/>
    </xf>
    <xf numFmtId="2" fontId="52" fillId="8" borderId="1" xfId="6" applyNumberFormat="1" applyFont="1" applyFill="1" applyBorder="1" applyAlignment="1" applyProtection="1">
      <alignment horizontal="center"/>
    </xf>
    <xf numFmtId="0" fontId="52" fillId="8" borderId="1" xfId="0" applyFont="1" applyFill="1" applyBorder="1" applyAlignment="1">
      <alignment horizontal="center"/>
    </xf>
    <xf numFmtId="0" fontId="52" fillId="8" borderId="1" xfId="0" applyFont="1" applyFill="1" applyBorder="1"/>
    <xf numFmtId="165" fontId="52" fillId="8" borderId="1" xfId="6" applyFont="1" applyFill="1" applyBorder="1" applyAlignment="1" applyProtection="1"/>
    <xf numFmtId="4" fontId="37" fillId="5" borderId="1" xfId="0" applyNumberFormat="1" applyFont="1" applyFill="1" applyBorder="1" applyAlignment="1">
      <alignment horizontal="right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9" fillId="4" borderId="0" xfId="0" applyFont="1" applyFill="1"/>
    <xf numFmtId="0" fontId="37" fillId="5" borderId="2" xfId="0" applyFont="1" applyFill="1" applyBorder="1"/>
    <xf numFmtId="0" fontId="52" fillId="5" borderId="3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/>
    </xf>
    <xf numFmtId="166" fontId="52" fillId="5" borderId="4" xfId="1" applyNumberFormat="1" applyFont="1" applyFill="1" applyBorder="1" applyAlignment="1" applyProtection="1">
      <alignment horizontal="center"/>
    </xf>
    <xf numFmtId="166" fontId="35" fillId="0" borderId="4" xfId="1" applyNumberFormat="1" applyFont="1" applyFill="1" applyBorder="1" applyAlignment="1" applyProtection="1">
      <alignment horizontal="center"/>
    </xf>
    <xf numFmtId="166" fontId="34" fillId="0" borderId="9" xfId="1" applyNumberFormat="1" applyFont="1" applyFill="1" applyBorder="1" applyAlignment="1" applyProtection="1">
      <alignment horizontal="center"/>
    </xf>
    <xf numFmtId="0" fontId="27" fillId="4" borderId="1" xfId="0" applyFont="1" applyFill="1" applyBorder="1" applyAlignment="1">
      <alignment horizontal="left" vertical="center" wrapText="1"/>
    </xf>
    <xf numFmtId="0" fontId="54" fillId="4" borderId="1" xfId="0" applyNumberFormat="1" applyFont="1" applyFill="1" applyBorder="1" applyAlignment="1">
      <alignment horizontal="center" vertical="center"/>
    </xf>
    <xf numFmtId="0" fontId="54" fillId="4" borderId="1" xfId="0" applyFont="1" applyFill="1" applyBorder="1" applyAlignment="1">
      <alignment horizontal="center"/>
    </xf>
    <xf numFmtId="0" fontId="40" fillId="4" borderId="1" xfId="0" applyFont="1" applyFill="1" applyBorder="1" applyAlignment="1">
      <alignment horizontal="center"/>
    </xf>
    <xf numFmtId="0" fontId="44" fillId="4" borderId="1" xfId="0" applyFont="1" applyFill="1" applyBorder="1" applyAlignment="1">
      <alignment horizontal="left" wrapText="1"/>
    </xf>
    <xf numFmtId="2" fontId="46" fillId="4" borderId="1" xfId="2" applyNumberFormat="1" applyFont="1" applyFill="1" applyBorder="1" applyAlignment="1" applyProtection="1">
      <alignment horizontal="center"/>
    </xf>
    <xf numFmtId="2" fontId="55" fillId="4" borderId="1" xfId="0" applyNumberFormat="1" applyFont="1" applyFill="1" applyBorder="1" applyAlignment="1">
      <alignment horizontal="center"/>
    </xf>
    <xf numFmtId="0" fontId="54" fillId="4" borderId="1" xfId="0" applyFont="1" applyFill="1" applyBorder="1" applyAlignment="1">
      <alignment horizontal="center" vertical="center"/>
    </xf>
    <xf numFmtId="2" fontId="54" fillId="4" borderId="1" xfId="0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justify" vertical="center"/>
    </xf>
    <xf numFmtId="0" fontId="27" fillId="0" borderId="1" xfId="0" applyFont="1" applyFill="1" applyBorder="1" applyAlignment="1">
      <alignment horizontal="justify" vertical="center"/>
    </xf>
    <xf numFmtId="0" fontId="39" fillId="4" borderId="1" xfId="0" applyFont="1" applyFill="1" applyBorder="1" applyAlignment="1">
      <alignment horizontal="center" vertical="center"/>
    </xf>
    <xf numFmtId="165" fontId="34" fillId="4" borderId="1" xfId="0" applyNumberFormat="1" applyFont="1" applyFill="1" applyBorder="1" applyAlignment="1">
      <alignment horizontal="center"/>
    </xf>
    <xf numFmtId="2" fontId="40" fillId="4" borderId="1" xfId="0" applyNumberFormat="1" applyFont="1" applyFill="1" applyBorder="1" applyAlignment="1">
      <alignment horizontal="center" vertical="center"/>
    </xf>
    <xf numFmtId="2" fontId="40" fillId="4" borderId="1" xfId="2" applyNumberFormat="1" applyFont="1" applyFill="1" applyBorder="1" applyAlignment="1" applyProtection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2" fontId="39" fillId="4" borderId="1" xfId="2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7" fontId="41" fillId="5" borderId="2" xfId="3" applyNumberFormat="1" applyFont="1" applyFill="1" applyBorder="1" applyAlignment="1">
      <alignment horizontal="center"/>
    </xf>
    <xf numFmtId="167" fontId="41" fillId="5" borderId="4" xfId="3" applyNumberFormat="1" applyFont="1" applyFill="1" applyBorder="1" applyAlignment="1">
      <alignment horizontal="center"/>
    </xf>
    <xf numFmtId="0" fontId="42" fillId="4" borderId="0" xfId="3" applyFont="1" applyFill="1" applyBorder="1" applyAlignment="1">
      <alignment horizontal="left"/>
    </xf>
    <xf numFmtId="0" fontId="13" fillId="4" borderId="2" xfId="3" applyFont="1" applyFill="1" applyBorder="1" applyAlignment="1">
      <alignment horizontal="center"/>
    </xf>
    <xf numFmtId="0" fontId="13" fillId="4" borderId="4" xfId="3" applyFont="1" applyFill="1" applyBorder="1" applyAlignment="1">
      <alignment horizontal="center"/>
    </xf>
  </cellXfs>
  <cellStyles count="10">
    <cellStyle name="Millares" xfId="1" builtinId="3"/>
    <cellStyle name="Millares 2" xfId="5" xr:uid="{00000000-0005-0000-0000-000001000000}"/>
    <cellStyle name="Millares_Cotz(1)(1).opc.1" xfId="2" xr:uid="{00000000-0005-0000-0000-000002000000}"/>
    <cellStyle name="Millares_Cotz(1)(1).opc.1 2" xfId="6" xr:uid="{00000000-0005-0000-0000-000003000000}"/>
    <cellStyle name="Normal" xfId="0" builtinId="0"/>
    <cellStyle name="Normal 2" xfId="3" xr:uid="{00000000-0005-0000-0000-000005000000}"/>
    <cellStyle name="Normal 2 3" xfId="8" xr:uid="{00000000-0005-0000-0000-000006000000}"/>
    <cellStyle name="Normal 3" xfId="4" xr:uid="{00000000-0005-0000-0000-000007000000}"/>
    <cellStyle name="Normal 8" xfId="7" xr:uid="{00000000-0005-0000-0000-000008000000}"/>
    <cellStyle name="Porcentaje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370179</xdr:colOff>
      <xdr:row>1</xdr:row>
      <xdr:rowOff>134542</xdr:rowOff>
    </xdr:from>
    <xdr:to>
      <xdr:col>1</xdr:col>
      <xdr:colOff>4308658</xdr:colOff>
      <xdr:row>6</xdr:row>
      <xdr:rowOff>119062</xdr:rowOff>
    </xdr:to>
    <xdr:pic>
      <xdr:nvPicPr>
        <xdr:cNvPr id="4" name="Imagen 2" descr="Logo EDE Est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179" y="467917"/>
          <a:ext cx="5057667" cy="167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8"/>
  <sheetViews>
    <sheetView tabSelected="1" view="pageBreakPreview" zoomScale="40" zoomScaleNormal="50" zoomScaleSheetLayoutView="40" workbookViewId="0">
      <selection activeCell="F9" sqref="F9:G9"/>
    </sheetView>
  </sheetViews>
  <sheetFormatPr baseColWidth="10" defaultColWidth="11.42578125" defaultRowHeight="27" x14ac:dyDescent="0.35"/>
  <cols>
    <col min="1" max="1" width="16.85546875" customWidth="1"/>
    <col min="2" max="2" width="172.42578125" style="52" customWidth="1"/>
    <col min="3" max="3" width="18.5703125" style="88" customWidth="1"/>
    <col min="4" max="4" width="10.42578125" style="83" customWidth="1"/>
    <col min="5" max="5" width="35.7109375" style="83" bestFit="1" customWidth="1"/>
    <col min="6" max="6" width="35.85546875" style="116" customWidth="1"/>
    <col min="7" max="7" width="36.7109375" customWidth="1"/>
    <col min="8" max="8" width="23.7109375" bestFit="1" customWidth="1"/>
    <col min="9" max="9" width="7.28515625" customWidth="1"/>
    <col min="10" max="10" width="46.28515625" customWidth="1"/>
    <col min="11" max="11" width="13.28515625" customWidth="1"/>
    <col min="12" max="12" width="12.5703125" customWidth="1"/>
    <col min="13" max="13" width="20.85546875" customWidth="1"/>
    <col min="14" max="14" width="21.28515625" customWidth="1"/>
    <col min="15" max="15" width="11.42578125" customWidth="1"/>
    <col min="16" max="16" width="13.42578125" customWidth="1"/>
    <col min="17" max="17" width="12.5703125" customWidth="1"/>
  </cols>
  <sheetData>
    <row r="1" spans="1:9" s="15" customFormat="1" x14ac:dyDescent="0.35">
      <c r="B1" s="43"/>
      <c r="C1" s="78"/>
      <c r="D1" s="89"/>
      <c r="E1" s="89"/>
      <c r="F1" s="90"/>
      <c r="G1" s="16"/>
      <c r="H1" s="16"/>
    </row>
    <row r="2" spans="1:9" s="15" customFormat="1" x14ac:dyDescent="0.35">
      <c r="B2" s="44" t="s">
        <v>15</v>
      </c>
      <c r="C2" s="78"/>
      <c r="D2" s="89"/>
      <c r="E2" s="89"/>
      <c r="F2" s="90"/>
      <c r="G2" s="16"/>
      <c r="H2" s="16"/>
    </row>
    <row r="3" spans="1:9" s="15" customFormat="1" x14ac:dyDescent="0.35">
      <c r="B3" s="43"/>
      <c r="C3" s="79"/>
      <c r="D3" s="90"/>
      <c r="E3" s="90"/>
      <c r="F3" s="90"/>
      <c r="G3" s="22"/>
      <c r="H3" s="16"/>
    </row>
    <row r="4" spans="1:9" s="15" customFormat="1" x14ac:dyDescent="0.35">
      <c r="B4" s="135"/>
      <c r="C4" s="79"/>
      <c r="D4" s="91"/>
      <c r="E4" s="89"/>
      <c r="F4" s="90"/>
      <c r="G4" s="22"/>
      <c r="H4" s="16"/>
    </row>
    <row r="5" spans="1:9" s="15" customFormat="1" x14ac:dyDescent="0.35">
      <c r="B5" s="43"/>
      <c r="C5" s="79"/>
      <c r="D5" s="91"/>
      <c r="E5" s="89"/>
      <c r="F5" s="90"/>
      <c r="G5" s="22"/>
      <c r="H5" s="16"/>
    </row>
    <row r="6" spans="1:9" s="15" customFormat="1" ht="27.75" x14ac:dyDescent="0.4">
      <c r="B6" s="43"/>
      <c r="C6" s="79"/>
      <c r="D6" s="92"/>
      <c r="E6" s="89"/>
      <c r="F6" s="90"/>
      <c r="G6" s="22"/>
      <c r="H6" s="16"/>
    </row>
    <row r="7" spans="1:9" s="15" customFormat="1" ht="27.75" x14ac:dyDescent="0.4">
      <c r="A7" s="12"/>
      <c r="B7" s="45"/>
      <c r="C7" s="103"/>
      <c r="D7" s="80"/>
      <c r="E7" s="103"/>
      <c r="F7" s="103"/>
      <c r="G7" s="12"/>
      <c r="H7" s="16"/>
    </row>
    <row r="8" spans="1:9" s="15" customFormat="1" ht="28.5" thickBot="1" x14ac:dyDescent="0.45">
      <c r="A8" s="12"/>
      <c r="B8" s="45"/>
      <c r="C8" s="103"/>
      <c r="D8" s="80"/>
      <c r="E8" s="103"/>
      <c r="F8" s="103"/>
      <c r="G8" s="12"/>
    </row>
    <row r="9" spans="1:9" s="15" customFormat="1" ht="30.75" thickBot="1" x14ac:dyDescent="0.45">
      <c r="A9" s="13"/>
      <c r="B9" s="133" t="s">
        <v>16</v>
      </c>
      <c r="C9" s="134"/>
      <c r="D9" s="80"/>
      <c r="E9" s="103"/>
      <c r="F9" s="184" t="s">
        <v>67</v>
      </c>
      <c r="G9" s="185"/>
    </row>
    <row r="10" spans="1:9" s="15" customFormat="1" ht="37.5" thickBot="1" x14ac:dyDescent="0.75">
      <c r="A10" s="63" t="s">
        <v>35</v>
      </c>
      <c r="B10" s="186" t="s">
        <v>48</v>
      </c>
      <c r="C10" s="186"/>
      <c r="D10" s="80"/>
      <c r="E10" s="103"/>
      <c r="F10" s="187" t="s">
        <v>17</v>
      </c>
      <c r="G10" s="188"/>
    </row>
    <row r="11" spans="1:9" s="15" customFormat="1" ht="12.75" customHeight="1" thickBot="1" x14ac:dyDescent="0.45">
      <c r="A11" s="14"/>
      <c r="B11" s="46"/>
      <c r="C11" s="124"/>
      <c r="D11" s="80"/>
      <c r="E11" s="103"/>
      <c r="F11" s="118"/>
      <c r="G11" s="33"/>
    </row>
    <row r="12" spans="1:9" s="15" customFormat="1" ht="27.75" x14ac:dyDescent="0.4">
      <c r="A12" s="137" t="s">
        <v>4</v>
      </c>
      <c r="B12" s="136" t="s">
        <v>0</v>
      </c>
      <c r="C12" s="138" t="s">
        <v>36</v>
      </c>
      <c r="D12" s="139" t="s">
        <v>34</v>
      </c>
      <c r="E12" s="140" t="s">
        <v>1</v>
      </c>
      <c r="F12" s="141" t="s">
        <v>2</v>
      </c>
      <c r="G12" s="137" t="s">
        <v>3</v>
      </c>
    </row>
    <row r="13" spans="1:9" s="15" customFormat="1" ht="27.75" x14ac:dyDescent="0.4">
      <c r="A13" s="147">
        <v>1</v>
      </c>
      <c r="B13" s="148" t="s">
        <v>46</v>
      </c>
      <c r="C13" s="143"/>
      <c r="D13" s="144"/>
      <c r="E13" s="145"/>
      <c r="F13" s="142"/>
      <c r="G13" s="146">
        <f>SUM(F14:F19)</f>
        <v>0</v>
      </c>
    </row>
    <row r="14" spans="1:9" s="15" customFormat="1" ht="86.25" customHeight="1" x14ac:dyDescent="0.35">
      <c r="A14" s="166">
        <v>1.01</v>
      </c>
      <c r="B14" s="165" t="s">
        <v>49</v>
      </c>
      <c r="C14" s="125">
        <v>2</v>
      </c>
      <c r="D14" s="168" t="s">
        <v>42</v>
      </c>
      <c r="E14" s="104"/>
      <c r="F14" s="119">
        <f t="shared" ref="F14:F19" si="0">C14*E14</f>
        <v>0</v>
      </c>
      <c r="G14" s="65"/>
    </row>
    <row r="15" spans="1:9" s="15" customFormat="1" ht="66.75" customHeight="1" x14ac:dyDescent="0.35">
      <c r="A15" s="172">
        <v>1.02</v>
      </c>
      <c r="B15" s="165" t="s">
        <v>57</v>
      </c>
      <c r="C15" s="179">
        <v>1</v>
      </c>
      <c r="D15" s="180" t="s">
        <v>42</v>
      </c>
      <c r="E15" s="105"/>
      <c r="F15" s="119">
        <f t="shared" si="0"/>
        <v>0</v>
      </c>
      <c r="G15" s="67"/>
      <c r="H15" s="69"/>
    </row>
    <row r="16" spans="1:9" s="15" customFormat="1" ht="71.25" customHeight="1" x14ac:dyDescent="0.35">
      <c r="A16" s="167">
        <v>1.03</v>
      </c>
      <c r="B16" s="77" t="s">
        <v>45</v>
      </c>
      <c r="C16" s="125">
        <v>1</v>
      </c>
      <c r="D16" s="168" t="s">
        <v>18</v>
      </c>
      <c r="E16" s="100"/>
      <c r="F16" s="119">
        <f t="shared" si="0"/>
        <v>0</v>
      </c>
      <c r="G16" s="65"/>
      <c r="H16" s="64"/>
      <c r="I16" s="16"/>
    </row>
    <row r="17" spans="1:10 16384:16384" s="15" customFormat="1" ht="81" x14ac:dyDescent="0.35">
      <c r="A17" s="167">
        <v>1.04</v>
      </c>
      <c r="B17" s="77" t="s">
        <v>58</v>
      </c>
      <c r="C17" s="125">
        <v>1</v>
      </c>
      <c r="D17" s="168" t="s">
        <v>42</v>
      </c>
      <c r="E17" s="100"/>
      <c r="F17" s="120">
        <f t="shared" si="0"/>
        <v>0</v>
      </c>
      <c r="G17" s="67"/>
      <c r="H17" s="16"/>
      <c r="I17" s="16"/>
      <c r="XFD17" s="15">
        <f>SUM(A17:XFC17)</f>
        <v>2.04</v>
      </c>
    </row>
    <row r="18" spans="1:10 16384:16384" s="15" customFormat="1" ht="54" x14ac:dyDescent="0.35">
      <c r="A18" s="167">
        <v>1.05</v>
      </c>
      <c r="B18" s="77" t="s">
        <v>59</v>
      </c>
      <c r="C18" s="125">
        <v>2</v>
      </c>
      <c r="D18" s="168" t="s">
        <v>42</v>
      </c>
      <c r="E18" s="100"/>
      <c r="F18" s="119">
        <f t="shared" si="0"/>
        <v>0</v>
      </c>
      <c r="G18" s="67"/>
    </row>
    <row r="19" spans="1:10 16384:16384" s="15" customFormat="1" x14ac:dyDescent="0.35">
      <c r="A19" s="167">
        <v>1.06</v>
      </c>
      <c r="B19" s="76" t="s">
        <v>60</v>
      </c>
      <c r="C19" s="125">
        <v>1</v>
      </c>
      <c r="D19" s="168" t="s">
        <v>18</v>
      </c>
      <c r="E19" s="100"/>
      <c r="F19" s="119">
        <f t="shared" si="0"/>
        <v>0</v>
      </c>
      <c r="G19" s="66"/>
      <c r="J19" s="68"/>
    </row>
    <row r="20" spans="1:10 16384:16384" s="15" customFormat="1" ht="27.75" x14ac:dyDescent="0.4">
      <c r="A20" s="147">
        <v>2</v>
      </c>
      <c r="B20" s="148" t="s">
        <v>61</v>
      </c>
      <c r="C20" s="143"/>
      <c r="D20" s="144"/>
      <c r="E20" s="145"/>
      <c r="F20" s="142"/>
      <c r="G20" s="146">
        <f>SUM(F20:F27)</f>
        <v>0</v>
      </c>
    </row>
    <row r="21" spans="1:10 16384:16384" s="15" customFormat="1" ht="36.75" customHeight="1" x14ac:dyDescent="0.4">
      <c r="A21" s="171">
        <v>2.0099999999999998</v>
      </c>
      <c r="B21" s="169" t="s">
        <v>51</v>
      </c>
      <c r="C21" s="125">
        <v>1</v>
      </c>
      <c r="D21" s="168" t="s">
        <v>18</v>
      </c>
      <c r="E21" s="100"/>
      <c r="F21" s="119">
        <f>C21*E21</f>
        <v>0</v>
      </c>
      <c r="G21" s="131"/>
    </row>
    <row r="22" spans="1:10 16384:16384" s="15" customFormat="1" ht="107.25" customHeight="1" x14ac:dyDescent="0.4">
      <c r="A22" s="172">
        <v>2.02</v>
      </c>
      <c r="B22" s="77" t="s">
        <v>63</v>
      </c>
      <c r="C22" s="78">
        <v>37.299999999999997</v>
      </c>
      <c r="D22" s="170" t="s">
        <v>43</v>
      </c>
      <c r="E22" s="99"/>
      <c r="F22" s="119">
        <f>C22*E22</f>
        <v>0</v>
      </c>
      <c r="G22" s="70"/>
    </row>
    <row r="23" spans="1:10 16384:16384" s="15" customFormat="1" ht="82.5" customHeight="1" x14ac:dyDescent="0.35">
      <c r="A23" s="172">
        <v>2.0299999999999998</v>
      </c>
      <c r="B23" s="165" t="s">
        <v>54</v>
      </c>
      <c r="C23" s="125">
        <v>20</v>
      </c>
      <c r="D23" s="168" t="s">
        <v>53</v>
      </c>
      <c r="E23" s="100"/>
      <c r="F23" s="119">
        <f>C23*E23</f>
        <v>0</v>
      </c>
      <c r="G23" s="67"/>
      <c r="J23" s="15">
        <v>3</v>
      </c>
    </row>
    <row r="24" spans="1:10 16384:16384" s="15" customFormat="1" ht="69" customHeight="1" x14ac:dyDescent="0.35">
      <c r="A24" s="172">
        <v>2.04</v>
      </c>
      <c r="B24" s="165" t="s">
        <v>55</v>
      </c>
      <c r="C24" s="125">
        <v>4</v>
      </c>
      <c r="D24" s="168" t="s">
        <v>43</v>
      </c>
      <c r="E24" s="100"/>
      <c r="F24" s="119">
        <f>C24*E24</f>
        <v>0</v>
      </c>
      <c r="G24" s="67"/>
    </row>
    <row r="25" spans="1:10 16384:16384" s="15" customFormat="1" ht="116.25" customHeight="1" x14ac:dyDescent="0.35">
      <c r="A25" s="172">
        <v>2.0499999999999998</v>
      </c>
      <c r="B25" s="165" t="s">
        <v>56</v>
      </c>
      <c r="C25" s="125">
        <v>4</v>
      </c>
      <c r="D25" s="168" t="s">
        <v>43</v>
      </c>
      <c r="E25" s="100"/>
      <c r="F25" s="119">
        <f t="shared" ref="F25:F26" si="1">C25*E25</f>
        <v>0</v>
      </c>
      <c r="G25" s="67"/>
    </row>
    <row r="26" spans="1:10 16384:16384" s="15" customFormat="1" ht="67.5" customHeight="1" x14ac:dyDescent="0.35">
      <c r="A26" s="172">
        <v>2.06</v>
      </c>
      <c r="B26" s="165" t="s">
        <v>52</v>
      </c>
      <c r="C26" s="125">
        <v>20</v>
      </c>
      <c r="D26" s="168" t="s">
        <v>43</v>
      </c>
      <c r="E26" s="100"/>
      <c r="F26" s="119">
        <f t="shared" si="1"/>
        <v>0</v>
      </c>
      <c r="G26" s="67"/>
    </row>
    <row r="27" spans="1:10 16384:16384" s="15" customFormat="1" ht="29.25" customHeight="1" x14ac:dyDescent="0.35">
      <c r="A27" s="173">
        <v>2.0699999999999998</v>
      </c>
      <c r="B27" s="76" t="s">
        <v>50</v>
      </c>
      <c r="C27" s="125">
        <v>1</v>
      </c>
      <c r="D27" s="168" t="s">
        <v>18</v>
      </c>
      <c r="E27" s="100"/>
      <c r="F27" s="119">
        <f>C27*E27</f>
        <v>0</v>
      </c>
      <c r="G27" s="67"/>
    </row>
    <row r="28" spans="1:10 16384:16384" s="15" customFormat="1" ht="27.75" x14ac:dyDescent="0.4">
      <c r="A28" s="147">
        <v>3</v>
      </c>
      <c r="B28" s="148" t="s">
        <v>62</v>
      </c>
      <c r="C28" s="143"/>
      <c r="D28" s="144"/>
      <c r="E28" s="145"/>
      <c r="F28" s="142"/>
      <c r="G28" s="146">
        <f>SUM(F29:F32)</f>
        <v>0</v>
      </c>
    </row>
    <row r="29" spans="1:10 16384:16384" s="34" customFormat="1" ht="81" x14ac:dyDescent="0.3">
      <c r="A29" s="178">
        <v>3.01</v>
      </c>
      <c r="B29" s="174" t="s">
        <v>64</v>
      </c>
      <c r="C29" s="126">
        <v>1</v>
      </c>
      <c r="D29" s="176" t="s">
        <v>18</v>
      </c>
      <c r="E29" s="106"/>
      <c r="F29" s="121">
        <f t="shared" ref="F29" si="2">+C29*E29</f>
        <v>0</v>
      </c>
      <c r="G29" s="37"/>
      <c r="H29" s="132"/>
    </row>
    <row r="30" spans="1:10 16384:16384" s="34" customFormat="1" ht="54" x14ac:dyDescent="0.3">
      <c r="A30" s="178">
        <v>3.04</v>
      </c>
      <c r="B30" s="47" t="s">
        <v>66</v>
      </c>
      <c r="C30" s="176">
        <v>15.64</v>
      </c>
      <c r="D30" s="176" t="s">
        <v>44</v>
      </c>
      <c r="E30" s="107"/>
      <c r="F30" s="122">
        <f>C30*E30</f>
        <v>0</v>
      </c>
      <c r="G30" s="38"/>
    </row>
    <row r="31" spans="1:10 16384:16384" s="15" customFormat="1" ht="90" customHeight="1" x14ac:dyDescent="0.4">
      <c r="A31" s="178">
        <v>3.05</v>
      </c>
      <c r="B31" s="47" t="s">
        <v>49</v>
      </c>
      <c r="C31" s="181">
        <v>2</v>
      </c>
      <c r="D31" s="176" t="s">
        <v>42</v>
      </c>
      <c r="E31" s="107"/>
      <c r="F31" s="122">
        <f>C31*E31</f>
        <v>0</v>
      </c>
      <c r="G31" s="177"/>
    </row>
    <row r="32" spans="1:10 16384:16384" s="34" customFormat="1" ht="40.5" customHeight="1" x14ac:dyDescent="0.3">
      <c r="A32" s="178" t="s">
        <v>47</v>
      </c>
      <c r="B32" s="175" t="s">
        <v>65</v>
      </c>
      <c r="C32" s="127">
        <v>1</v>
      </c>
      <c r="D32" s="127" t="s">
        <v>18</v>
      </c>
      <c r="E32" s="108"/>
      <c r="F32" s="123">
        <f>C32*E32</f>
        <v>0</v>
      </c>
      <c r="G32" s="35"/>
      <c r="H32" s="15"/>
    </row>
    <row r="33" spans="1:413" s="36" customFormat="1" ht="27.75" x14ac:dyDescent="0.35">
      <c r="A33" s="149"/>
      <c r="B33" s="150" t="s">
        <v>9</v>
      </c>
      <c r="C33" s="151"/>
      <c r="D33" s="152"/>
      <c r="E33" s="153"/>
      <c r="F33" s="154"/>
      <c r="G33" s="155">
        <f>SUM(G12:G31)</f>
        <v>0</v>
      </c>
      <c r="H33" s="17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</row>
    <row r="34" spans="1:413" s="158" customFormat="1" ht="45" customHeight="1" thickBot="1" x14ac:dyDescent="0.35">
      <c r="A34" s="156"/>
      <c r="B34" s="157"/>
      <c r="C34" s="157"/>
      <c r="D34" s="157"/>
      <c r="E34" s="157"/>
      <c r="F34" s="156"/>
      <c r="G34" s="156"/>
      <c r="H34" s="42"/>
      <c r="I34" s="42"/>
      <c r="J34" s="42"/>
      <c r="K34" s="42"/>
      <c r="L34" s="42"/>
      <c r="M34" s="42"/>
      <c r="N34" s="42"/>
      <c r="O34" s="42"/>
    </row>
    <row r="35" spans="1:413" ht="28.5" thickBot="1" x14ac:dyDescent="0.45">
      <c r="A35" s="11"/>
      <c r="B35" s="159" t="s">
        <v>9</v>
      </c>
      <c r="C35" s="160">
        <v>1</v>
      </c>
      <c r="D35" s="161" t="s">
        <v>32</v>
      </c>
      <c r="E35" s="162">
        <f>G33</f>
        <v>0</v>
      </c>
      <c r="F35" s="113"/>
      <c r="H35" s="4"/>
    </row>
    <row r="36" spans="1:413" s="42" customFormat="1" ht="27.75" x14ac:dyDescent="0.4">
      <c r="A36" s="39"/>
      <c r="B36" s="71" t="s">
        <v>7</v>
      </c>
      <c r="C36" s="128">
        <v>2</v>
      </c>
      <c r="D36" s="73" t="s">
        <v>6</v>
      </c>
      <c r="E36" s="109">
        <f>E35*2%</f>
        <v>0</v>
      </c>
      <c r="F36" s="114"/>
      <c r="G36" s="40"/>
      <c r="H36" s="41"/>
    </row>
    <row r="37" spans="1:413" ht="27.75" x14ac:dyDescent="0.4">
      <c r="A37" s="11"/>
      <c r="B37" s="72" t="s">
        <v>10</v>
      </c>
      <c r="C37" s="82">
        <v>4</v>
      </c>
      <c r="D37" s="73" t="s">
        <v>6</v>
      </c>
      <c r="E37" s="110">
        <f>E35*4%</f>
        <v>0</v>
      </c>
      <c r="F37" s="113"/>
      <c r="G37" s="17"/>
      <c r="H37" s="9"/>
    </row>
    <row r="38" spans="1:413" ht="27.75" x14ac:dyDescent="0.4">
      <c r="A38" s="11"/>
      <c r="B38" s="72" t="s">
        <v>11</v>
      </c>
      <c r="C38" s="82">
        <v>1</v>
      </c>
      <c r="D38" s="73" t="s">
        <v>6</v>
      </c>
      <c r="E38" s="110">
        <f>E35*1%</f>
        <v>0</v>
      </c>
      <c r="F38" s="113"/>
      <c r="G38" s="17"/>
      <c r="H38" s="9"/>
      <c r="J38" s="5"/>
    </row>
    <row r="39" spans="1:413" ht="27.75" x14ac:dyDescent="0.4">
      <c r="A39" s="11"/>
      <c r="B39" s="72" t="s">
        <v>12</v>
      </c>
      <c r="C39" s="82">
        <v>3</v>
      </c>
      <c r="D39" s="73" t="s">
        <v>6</v>
      </c>
      <c r="E39" s="110">
        <f>E35*3%</f>
        <v>0</v>
      </c>
      <c r="F39" s="113"/>
      <c r="G39" s="23"/>
      <c r="H39" s="9"/>
      <c r="I39" s="5"/>
      <c r="J39" s="18"/>
      <c r="K39" s="5"/>
      <c r="L39" s="5"/>
      <c r="M39" s="5"/>
      <c r="N39" s="5"/>
      <c r="O39" s="5"/>
    </row>
    <row r="40" spans="1:413" ht="27.75" x14ac:dyDescent="0.4">
      <c r="A40" s="32"/>
      <c r="B40" s="72" t="s">
        <v>13</v>
      </c>
      <c r="C40" s="82">
        <v>2</v>
      </c>
      <c r="D40" s="73" t="s">
        <v>6</v>
      </c>
      <c r="E40" s="110">
        <f>E35*2%</f>
        <v>0</v>
      </c>
      <c r="F40" s="113"/>
      <c r="G40" s="24"/>
      <c r="H40" s="9"/>
      <c r="I40" s="18"/>
      <c r="K40" s="18"/>
      <c r="L40" s="18"/>
      <c r="M40" s="18"/>
      <c r="N40" s="18"/>
      <c r="O40" s="18"/>
    </row>
    <row r="41" spans="1:413" ht="27.75" x14ac:dyDescent="0.4">
      <c r="A41" s="32"/>
      <c r="B41" s="72" t="s">
        <v>14</v>
      </c>
      <c r="C41" s="82">
        <v>10</v>
      </c>
      <c r="D41" s="73" t="s">
        <v>6</v>
      </c>
      <c r="E41" s="110">
        <f>E35*10%</f>
        <v>0</v>
      </c>
      <c r="F41" s="113"/>
      <c r="G41" s="23"/>
      <c r="H41" s="9"/>
    </row>
    <row r="42" spans="1:413" ht="28.5" thickBot="1" x14ac:dyDescent="0.45">
      <c r="A42" s="32"/>
      <c r="B42" s="72" t="s">
        <v>8</v>
      </c>
      <c r="C42" s="82">
        <v>10</v>
      </c>
      <c r="D42" s="73" t="s">
        <v>6</v>
      </c>
      <c r="E42" s="110">
        <f>E35*10%</f>
        <v>0</v>
      </c>
      <c r="F42" s="113"/>
      <c r="G42" s="25"/>
      <c r="H42" s="9"/>
    </row>
    <row r="43" spans="1:413" ht="28.5" thickBot="1" x14ac:dyDescent="0.45">
      <c r="A43" s="32"/>
      <c r="B43" s="48" t="s">
        <v>29</v>
      </c>
      <c r="C43" s="81"/>
      <c r="D43" s="93"/>
      <c r="E43" s="163">
        <f>SUM(E35:E42)</f>
        <v>0</v>
      </c>
      <c r="F43" s="113"/>
      <c r="G43" s="26"/>
      <c r="H43" s="28"/>
    </row>
    <row r="44" spans="1:413" ht="28.5" thickBot="1" x14ac:dyDescent="0.45">
      <c r="A44" s="32"/>
      <c r="B44" s="49" t="s">
        <v>37</v>
      </c>
      <c r="C44" s="129">
        <v>18</v>
      </c>
      <c r="D44" s="74" t="s">
        <v>6</v>
      </c>
      <c r="E44" s="164">
        <f>E43*0.1*18%</f>
        <v>0</v>
      </c>
      <c r="F44" s="115"/>
      <c r="G44" s="27"/>
      <c r="H44" s="28"/>
    </row>
    <row r="45" spans="1:413" ht="28.5" thickBot="1" x14ac:dyDescent="0.45">
      <c r="A45" s="32"/>
      <c r="B45" s="50"/>
      <c r="C45" s="82"/>
      <c r="D45" s="94"/>
      <c r="E45" s="111"/>
      <c r="F45" s="115"/>
      <c r="G45" s="27"/>
      <c r="H45" s="28"/>
    </row>
    <row r="46" spans="1:413" ht="28.5" thickBot="1" x14ac:dyDescent="0.45">
      <c r="A46" s="32"/>
      <c r="B46" s="51" t="s">
        <v>5</v>
      </c>
      <c r="C46" s="130"/>
      <c r="D46" s="95"/>
      <c r="E46" s="112">
        <f>+E44+E43</f>
        <v>0</v>
      </c>
      <c r="F46" s="115"/>
      <c r="G46" s="29"/>
      <c r="H46" s="28"/>
    </row>
    <row r="47" spans="1:413" x14ac:dyDescent="0.35">
      <c r="A47" s="32"/>
      <c r="C47" s="96"/>
      <c r="F47" s="83"/>
      <c r="G47" s="29"/>
      <c r="H47" s="28"/>
    </row>
    <row r="48" spans="1:413" ht="27.75" x14ac:dyDescent="0.4">
      <c r="A48" s="32"/>
      <c r="B48" s="53"/>
      <c r="C48" s="82"/>
      <c r="D48" s="94"/>
      <c r="E48" s="111"/>
      <c r="F48" s="115"/>
      <c r="G48" s="29"/>
      <c r="H48" s="30"/>
    </row>
    <row r="49" spans="1:15" s="5" customFormat="1" ht="28.5" x14ac:dyDescent="0.4">
      <c r="A49" s="10"/>
      <c r="B49" s="54"/>
      <c r="C49" s="84"/>
      <c r="D49" s="96"/>
      <c r="E49" s="182"/>
      <c r="F49" s="182"/>
      <c r="G49" s="21"/>
      <c r="H49" s="30"/>
      <c r="I49"/>
      <c r="J49"/>
      <c r="K49"/>
      <c r="L49"/>
      <c r="M49"/>
      <c r="N49"/>
      <c r="O49"/>
    </row>
    <row r="50" spans="1:15" s="5" customFormat="1" ht="19.5" customHeight="1" x14ac:dyDescent="0.4">
      <c r="A50" s="10"/>
      <c r="B50" s="62"/>
      <c r="C50" s="84"/>
      <c r="D50" s="96"/>
      <c r="E50" s="182"/>
      <c r="F50" s="182"/>
      <c r="G50" s="21"/>
      <c r="H50" s="31"/>
      <c r="I50"/>
      <c r="J50"/>
      <c r="K50"/>
      <c r="L50"/>
      <c r="M50"/>
      <c r="N50"/>
      <c r="O50"/>
    </row>
    <row r="51" spans="1:15" s="18" customFormat="1" ht="27.75" x14ac:dyDescent="0.4">
      <c r="A51" s="10"/>
      <c r="B51" s="61"/>
      <c r="C51" s="84"/>
      <c r="D51" s="96"/>
      <c r="E51" s="183"/>
      <c r="F51" s="183"/>
      <c r="G51" s="21"/>
      <c r="H51" s="4"/>
      <c r="I51"/>
      <c r="J51"/>
      <c r="K51"/>
      <c r="L51"/>
      <c r="M51"/>
      <c r="N51"/>
      <c r="O51"/>
    </row>
    <row r="52" spans="1:15" ht="25.5" x14ac:dyDescent="0.35">
      <c r="A52" s="10"/>
      <c r="B52" s="60" t="s">
        <v>33</v>
      </c>
      <c r="C52" s="84"/>
      <c r="D52" s="96"/>
      <c r="F52" s="83"/>
      <c r="G52" s="21"/>
      <c r="H52" s="4"/>
    </row>
    <row r="53" spans="1:15" ht="27.75" x14ac:dyDescent="0.4">
      <c r="A53" s="7"/>
      <c r="B53" s="55"/>
      <c r="C53" s="85"/>
      <c r="D53" s="96"/>
      <c r="G53" s="21"/>
      <c r="H53" s="4"/>
      <c r="J53" s="19"/>
    </row>
    <row r="54" spans="1:15" ht="27.75" x14ac:dyDescent="0.4">
      <c r="A54" s="7"/>
      <c r="B54" s="55" t="s">
        <v>41</v>
      </c>
      <c r="C54" s="85"/>
      <c r="D54" s="96"/>
      <c r="G54" s="21"/>
      <c r="H54" s="4"/>
      <c r="I54" s="19"/>
      <c r="K54" s="19"/>
      <c r="L54" s="19"/>
      <c r="M54" s="19"/>
      <c r="N54" s="19"/>
      <c r="O54" s="19"/>
    </row>
    <row r="55" spans="1:15" ht="27.75" x14ac:dyDescent="0.4">
      <c r="A55" s="7"/>
      <c r="B55" s="55" t="s">
        <v>40</v>
      </c>
      <c r="C55" s="85"/>
      <c r="D55" s="96"/>
      <c r="G55" s="21"/>
    </row>
    <row r="56" spans="1:15" ht="27.75" x14ac:dyDescent="0.4">
      <c r="A56" s="7"/>
      <c r="B56" s="75" t="s">
        <v>38</v>
      </c>
      <c r="C56" s="85"/>
      <c r="D56" s="96"/>
      <c r="G56" s="2"/>
    </row>
    <row r="57" spans="1:15" ht="27.75" x14ac:dyDescent="0.4">
      <c r="A57" s="6"/>
      <c r="B57" s="56" t="s">
        <v>39</v>
      </c>
      <c r="C57" s="85"/>
      <c r="D57" s="97"/>
      <c r="E57" s="97"/>
      <c r="G57" s="2"/>
    </row>
    <row r="58" spans="1:15" ht="27.75" x14ac:dyDescent="0.4">
      <c r="A58" s="8"/>
      <c r="B58" s="56"/>
      <c r="C58" s="85"/>
      <c r="D58" s="96"/>
      <c r="G58" s="2"/>
    </row>
    <row r="59" spans="1:15" x14ac:dyDescent="0.35">
      <c r="C59" s="85"/>
      <c r="D59" s="96"/>
      <c r="G59" s="2"/>
    </row>
    <row r="60" spans="1:15" ht="27.75" x14ac:dyDescent="0.4">
      <c r="A60" s="3"/>
      <c r="B60" s="57"/>
      <c r="C60" s="85"/>
      <c r="D60" s="96"/>
      <c r="G60" s="2"/>
    </row>
    <row r="61" spans="1:15" x14ac:dyDescent="0.35">
      <c r="C61" s="85"/>
      <c r="D61" s="96"/>
      <c r="G61" s="2"/>
    </row>
    <row r="62" spans="1:15" x14ac:dyDescent="0.35">
      <c r="C62" s="85"/>
      <c r="D62" s="96"/>
      <c r="G62" s="2"/>
    </row>
    <row r="63" spans="1:15" x14ac:dyDescent="0.35">
      <c r="C63" s="85"/>
      <c r="D63" s="96"/>
      <c r="G63" s="2"/>
      <c r="H63" s="19"/>
      <c r="J63" s="1"/>
    </row>
    <row r="64" spans="1:15" s="19" customFormat="1" x14ac:dyDescent="0.35">
      <c r="A64"/>
      <c r="B64" s="52"/>
      <c r="C64" s="85"/>
      <c r="D64" s="96"/>
      <c r="E64" s="83"/>
      <c r="F64" s="116"/>
      <c r="G64" s="2"/>
      <c r="H64"/>
      <c r="I64" s="1"/>
      <c r="J64"/>
      <c r="K64" s="1"/>
      <c r="L64" s="1"/>
      <c r="M64" s="1"/>
      <c r="N64" s="1"/>
      <c r="O64" s="1"/>
    </row>
    <row r="65" spans="1:15" x14ac:dyDescent="0.35">
      <c r="C65" s="85"/>
      <c r="D65" s="96"/>
      <c r="G65" s="20"/>
    </row>
    <row r="66" spans="1:15" x14ac:dyDescent="0.35">
      <c r="C66" s="85"/>
      <c r="D66" s="96"/>
      <c r="G66" s="2"/>
    </row>
    <row r="67" spans="1:15" x14ac:dyDescent="0.35">
      <c r="C67" s="85"/>
      <c r="D67" s="96"/>
      <c r="G67" s="2"/>
    </row>
    <row r="68" spans="1:15" x14ac:dyDescent="0.35">
      <c r="C68" s="85"/>
      <c r="D68" s="96"/>
      <c r="G68" s="2"/>
    </row>
    <row r="69" spans="1:15" x14ac:dyDescent="0.35">
      <c r="C69" s="85"/>
      <c r="D69" s="96"/>
      <c r="G69" s="2"/>
    </row>
    <row r="70" spans="1:15" x14ac:dyDescent="0.35">
      <c r="C70" s="85"/>
      <c r="D70" s="96"/>
      <c r="G70" s="2"/>
    </row>
    <row r="71" spans="1:15" x14ac:dyDescent="0.35">
      <c r="C71" s="85"/>
      <c r="D71" s="96"/>
      <c r="G71" s="2"/>
    </row>
    <row r="72" spans="1:15" x14ac:dyDescent="0.35">
      <c r="C72" s="85"/>
      <c r="D72" s="96"/>
      <c r="G72" s="2"/>
    </row>
    <row r="73" spans="1:15" x14ac:dyDescent="0.35">
      <c r="C73" s="85"/>
      <c r="D73" s="96"/>
      <c r="G73" s="2"/>
      <c r="H73" s="1"/>
    </row>
    <row r="74" spans="1:15" s="1" customFormat="1" x14ac:dyDescent="0.35">
      <c r="A74"/>
      <c r="B74" s="52"/>
      <c r="C74" s="85"/>
      <c r="D74" s="96"/>
      <c r="E74" s="83"/>
      <c r="F74" s="116"/>
      <c r="G74" s="2"/>
      <c r="H74"/>
      <c r="I74"/>
      <c r="J74"/>
      <c r="K74"/>
      <c r="L74"/>
      <c r="M74"/>
      <c r="N74"/>
      <c r="O74"/>
    </row>
    <row r="75" spans="1:15" x14ac:dyDescent="0.35">
      <c r="C75" s="85"/>
      <c r="D75" s="96"/>
      <c r="G75" s="2"/>
    </row>
    <row r="76" spans="1:15" x14ac:dyDescent="0.35">
      <c r="C76" s="85"/>
      <c r="D76" s="96"/>
      <c r="G76" s="2"/>
    </row>
    <row r="77" spans="1:15" x14ac:dyDescent="0.35">
      <c r="B77" s="58"/>
      <c r="C77" s="85"/>
      <c r="D77" s="94"/>
      <c r="E77" s="101"/>
      <c r="F77" s="115"/>
      <c r="G77" s="2"/>
    </row>
    <row r="78" spans="1:15" x14ac:dyDescent="0.35">
      <c r="B78" s="59"/>
      <c r="C78" s="86"/>
      <c r="D78" s="98"/>
      <c r="E78" s="102"/>
      <c r="F78" s="117"/>
      <c r="G78" s="2"/>
    </row>
    <row r="79" spans="1:15" x14ac:dyDescent="0.35">
      <c r="B79" s="59"/>
      <c r="C79" s="87"/>
      <c r="D79" s="98"/>
      <c r="E79" s="102"/>
      <c r="F79" s="117"/>
      <c r="G79" s="2"/>
    </row>
    <row r="80" spans="1:15" x14ac:dyDescent="0.35">
      <c r="B80" s="59"/>
      <c r="C80" s="87"/>
      <c r="D80" s="98"/>
      <c r="E80" s="102"/>
      <c r="F80" s="117"/>
      <c r="G80" s="2"/>
    </row>
    <row r="81" spans="2:7" x14ac:dyDescent="0.35">
      <c r="B81" s="59"/>
      <c r="C81" s="87"/>
      <c r="D81" s="98"/>
      <c r="E81" s="102"/>
      <c r="F81" s="117"/>
      <c r="G81" s="2"/>
    </row>
    <row r="82" spans="2:7" x14ac:dyDescent="0.35">
      <c r="B82" s="59"/>
      <c r="C82" s="87"/>
      <c r="D82" s="98"/>
      <c r="E82" s="102"/>
      <c r="F82" s="117"/>
      <c r="G82" s="2"/>
    </row>
    <row r="83" spans="2:7" x14ac:dyDescent="0.35">
      <c r="B83" s="59"/>
      <c r="C83" s="87"/>
      <c r="D83" s="98"/>
      <c r="E83" s="102"/>
      <c r="F83" s="117"/>
      <c r="G83" s="2"/>
    </row>
    <row r="84" spans="2:7" x14ac:dyDescent="0.35">
      <c r="B84" s="59"/>
      <c r="C84" s="87"/>
      <c r="D84" s="98"/>
      <c r="E84" s="102"/>
      <c r="F84" s="117"/>
      <c r="G84" s="2"/>
    </row>
    <row r="85" spans="2:7" x14ac:dyDescent="0.35">
      <c r="B85" s="59"/>
      <c r="C85" s="87"/>
      <c r="D85" s="98"/>
      <c r="E85" s="102"/>
      <c r="F85" s="117"/>
      <c r="G85" s="2"/>
    </row>
    <row r="86" spans="2:7" x14ac:dyDescent="0.35">
      <c r="B86" s="59"/>
      <c r="C86" s="87"/>
      <c r="D86" s="98"/>
      <c r="E86" s="102"/>
      <c r="F86" s="117"/>
      <c r="G86" s="2"/>
    </row>
    <row r="87" spans="2:7" x14ac:dyDescent="0.35">
      <c r="B87" s="59"/>
      <c r="C87" s="87"/>
      <c r="D87" s="98"/>
      <c r="E87" s="102"/>
      <c r="F87" s="117"/>
      <c r="G87" s="2"/>
    </row>
    <row r="88" spans="2:7" x14ac:dyDescent="0.35">
      <c r="B88" s="59"/>
      <c r="C88" s="87"/>
      <c r="D88" s="98"/>
      <c r="E88" s="102"/>
      <c r="F88" s="117"/>
      <c r="G88" s="2"/>
    </row>
    <row r="89" spans="2:7" x14ac:dyDescent="0.35">
      <c r="B89" s="59"/>
      <c r="C89" s="87"/>
      <c r="D89" s="98"/>
      <c r="E89" s="102"/>
      <c r="F89" s="117"/>
      <c r="G89" s="2"/>
    </row>
    <row r="90" spans="2:7" x14ac:dyDescent="0.35">
      <c r="B90" s="59"/>
      <c r="C90" s="87"/>
      <c r="D90" s="98"/>
      <c r="E90" s="102"/>
      <c r="F90" s="117"/>
      <c r="G90" s="2"/>
    </row>
    <row r="91" spans="2:7" x14ac:dyDescent="0.35">
      <c r="B91" s="59"/>
      <c r="C91" s="87"/>
      <c r="D91" s="98"/>
      <c r="E91" s="102"/>
      <c r="F91" s="117"/>
      <c r="G91" s="2"/>
    </row>
    <row r="92" spans="2:7" x14ac:dyDescent="0.35">
      <c r="B92" s="59"/>
      <c r="C92" s="87"/>
      <c r="D92" s="98"/>
      <c r="E92" s="102"/>
      <c r="F92" s="117"/>
      <c r="G92" s="2"/>
    </row>
    <row r="93" spans="2:7" x14ac:dyDescent="0.35">
      <c r="B93" s="59"/>
      <c r="C93" s="87"/>
      <c r="D93" s="98"/>
      <c r="E93" s="102"/>
      <c r="F93" s="117"/>
      <c r="G93" s="2"/>
    </row>
    <row r="94" spans="2:7" x14ac:dyDescent="0.35">
      <c r="B94" s="59"/>
      <c r="C94" s="87"/>
      <c r="D94" s="98"/>
      <c r="E94" s="102"/>
      <c r="F94" s="117"/>
      <c r="G94" s="2"/>
    </row>
    <row r="95" spans="2:7" x14ac:dyDescent="0.35">
      <c r="B95" s="58"/>
      <c r="C95" s="85"/>
      <c r="D95" s="94"/>
      <c r="E95" s="101"/>
      <c r="F95" s="115"/>
      <c r="G95" s="2"/>
    </row>
    <row r="96" spans="2:7" x14ac:dyDescent="0.35">
      <c r="B96" s="58"/>
      <c r="C96" s="85"/>
      <c r="D96" s="94"/>
      <c r="E96" s="101"/>
      <c r="F96" s="115"/>
      <c r="G96" s="2"/>
    </row>
    <row r="97" spans="2:7" x14ac:dyDescent="0.35">
      <c r="B97" s="58"/>
      <c r="C97" s="85"/>
      <c r="D97" s="94"/>
      <c r="E97" s="101"/>
      <c r="F97" s="115"/>
      <c r="G97" s="2"/>
    </row>
    <row r="98" spans="2:7" x14ac:dyDescent="0.35">
      <c r="B98" s="58"/>
      <c r="C98" s="85"/>
      <c r="D98" s="94"/>
      <c r="E98" s="101"/>
      <c r="F98" s="115"/>
      <c r="G98" s="2"/>
    </row>
    <row r="99" spans="2:7" x14ac:dyDescent="0.35">
      <c r="B99" s="58"/>
      <c r="C99" s="85"/>
      <c r="D99" s="94"/>
      <c r="E99" s="101"/>
      <c r="F99" s="115"/>
      <c r="G99" s="2"/>
    </row>
    <row r="100" spans="2:7" x14ac:dyDescent="0.35">
      <c r="B100" s="58"/>
      <c r="C100" s="85"/>
      <c r="D100" s="94"/>
      <c r="E100" s="101"/>
      <c r="F100" s="115"/>
      <c r="G100" s="2"/>
    </row>
    <row r="101" spans="2:7" x14ac:dyDescent="0.35">
      <c r="B101" s="58"/>
      <c r="C101" s="85"/>
      <c r="D101" s="94"/>
      <c r="E101" s="101"/>
      <c r="F101" s="115"/>
      <c r="G101" s="2"/>
    </row>
    <row r="102" spans="2:7" x14ac:dyDescent="0.35">
      <c r="B102" s="58"/>
      <c r="C102" s="85"/>
      <c r="D102" s="94"/>
      <c r="E102" s="101"/>
      <c r="F102" s="115"/>
      <c r="G102" s="2"/>
    </row>
    <row r="103" spans="2:7" x14ac:dyDescent="0.35">
      <c r="B103" s="58"/>
      <c r="C103" s="85"/>
      <c r="D103" s="94"/>
      <c r="E103" s="101"/>
      <c r="F103" s="115"/>
      <c r="G103" s="2"/>
    </row>
    <row r="104" spans="2:7" x14ac:dyDescent="0.35">
      <c r="C104" s="85"/>
      <c r="D104" s="96"/>
      <c r="G104" s="2"/>
    </row>
    <row r="105" spans="2:7" x14ac:dyDescent="0.35">
      <c r="C105" s="85"/>
      <c r="D105" s="96"/>
      <c r="G105" s="2"/>
    </row>
    <row r="106" spans="2:7" x14ac:dyDescent="0.35">
      <c r="C106" s="85"/>
      <c r="D106" s="96"/>
      <c r="G106" s="2"/>
    </row>
    <row r="107" spans="2:7" x14ac:dyDescent="0.35">
      <c r="C107" s="85"/>
      <c r="D107" s="96"/>
      <c r="G107" s="2"/>
    </row>
    <row r="108" spans="2:7" x14ac:dyDescent="0.35">
      <c r="C108" s="85"/>
      <c r="D108" s="96"/>
      <c r="G108" s="2"/>
    </row>
    <row r="109" spans="2:7" x14ac:dyDescent="0.35">
      <c r="C109" s="85"/>
      <c r="D109" s="96"/>
      <c r="G109" s="2"/>
    </row>
    <row r="110" spans="2:7" x14ac:dyDescent="0.35">
      <c r="C110" s="85"/>
      <c r="D110" s="96"/>
      <c r="G110" s="2"/>
    </row>
    <row r="111" spans="2:7" x14ac:dyDescent="0.35">
      <c r="C111" s="85"/>
      <c r="D111" s="96"/>
      <c r="G111" s="2"/>
    </row>
    <row r="112" spans="2:7" x14ac:dyDescent="0.35">
      <c r="C112" s="85"/>
      <c r="D112" s="96"/>
      <c r="G112" s="2"/>
    </row>
    <row r="113" spans="3:7" x14ac:dyDescent="0.35">
      <c r="C113" s="85"/>
      <c r="D113" s="96"/>
      <c r="G113" s="2"/>
    </row>
    <row r="114" spans="3:7" x14ac:dyDescent="0.35">
      <c r="C114" s="85"/>
      <c r="D114" s="96"/>
      <c r="G114" s="2"/>
    </row>
    <row r="115" spans="3:7" x14ac:dyDescent="0.35">
      <c r="C115" s="85"/>
      <c r="D115" s="96"/>
      <c r="G115" s="2"/>
    </row>
    <row r="116" spans="3:7" x14ac:dyDescent="0.35">
      <c r="C116" s="85"/>
      <c r="D116" s="96"/>
      <c r="G116" s="2"/>
    </row>
    <row r="117" spans="3:7" x14ac:dyDescent="0.35">
      <c r="C117" s="85"/>
      <c r="D117" s="96"/>
      <c r="G117" s="2"/>
    </row>
    <row r="118" spans="3:7" x14ac:dyDescent="0.35">
      <c r="C118" s="85"/>
      <c r="D118" s="96"/>
      <c r="G118" s="2"/>
    </row>
    <row r="119" spans="3:7" x14ac:dyDescent="0.35">
      <c r="C119" s="85"/>
      <c r="D119" s="96"/>
      <c r="G119" s="2"/>
    </row>
    <row r="120" spans="3:7" x14ac:dyDescent="0.35">
      <c r="C120" s="85"/>
      <c r="D120" s="96"/>
      <c r="G120" s="2"/>
    </row>
    <row r="121" spans="3:7" x14ac:dyDescent="0.35">
      <c r="C121" s="85"/>
      <c r="D121" s="96"/>
      <c r="G121" s="2"/>
    </row>
    <row r="122" spans="3:7" x14ac:dyDescent="0.35">
      <c r="C122" s="85"/>
      <c r="D122" s="96"/>
      <c r="G122" s="2"/>
    </row>
    <row r="123" spans="3:7" x14ac:dyDescent="0.35">
      <c r="C123" s="85"/>
      <c r="D123" s="96"/>
      <c r="G123" s="2"/>
    </row>
    <row r="124" spans="3:7" x14ac:dyDescent="0.35">
      <c r="C124" s="85"/>
      <c r="D124" s="96"/>
      <c r="G124" s="2"/>
    </row>
    <row r="125" spans="3:7" x14ac:dyDescent="0.35">
      <c r="C125" s="85"/>
      <c r="D125" s="96"/>
      <c r="G125" s="2"/>
    </row>
    <row r="126" spans="3:7" x14ac:dyDescent="0.35">
      <c r="C126" s="85"/>
      <c r="D126" s="96"/>
      <c r="G126" s="2"/>
    </row>
    <row r="127" spans="3:7" x14ac:dyDescent="0.35">
      <c r="C127" s="85"/>
      <c r="D127" s="96"/>
      <c r="G127" s="2"/>
    </row>
    <row r="128" spans="3:7" x14ac:dyDescent="0.35">
      <c r="C128" s="85"/>
      <c r="D128" s="96"/>
      <c r="G128" s="2"/>
    </row>
    <row r="129" spans="3:7" x14ac:dyDescent="0.35">
      <c r="C129" s="85"/>
      <c r="D129" s="96"/>
      <c r="G129" s="2"/>
    </row>
    <row r="130" spans="3:7" x14ac:dyDescent="0.35">
      <c r="C130" s="85"/>
      <c r="D130" s="96"/>
      <c r="G130" s="2"/>
    </row>
    <row r="131" spans="3:7" x14ac:dyDescent="0.35">
      <c r="G131" s="2"/>
    </row>
    <row r="132" spans="3:7" x14ac:dyDescent="0.35">
      <c r="G132" s="2"/>
    </row>
    <row r="133" spans="3:7" x14ac:dyDescent="0.35">
      <c r="G133" s="2"/>
    </row>
    <row r="134" spans="3:7" x14ac:dyDescent="0.35">
      <c r="G134" s="2"/>
    </row>
    <row r="135" spans="3:7" x14ac:dyDescent="0.35">
      <c r="G135" s="2"/>
    </row>
    <row r="136" spans="3:7" x14ac:dyDescent="0.35">
      <c r="G136" s="2"/>
    </row>
    <row r="137" spans="3:7" x14ac:dyDescent="0.35">
      <c r="G137" s="2"/>
    </row>
    <row r="138" spans="3:7" x14ac:dyDescent="0.35">
      <c r="G138" s="2"/>
    </row>
  </sheetData>
  <mergeCells count="6">
    <mergeCell ref="E50:F50"/>
    <mergeCell ref="E51:F51"/>
    <mergeCell ref="F9:G9"/>
    <mergeCell ref="B10:C10"/>
    <mergeCell ref="F10:G10"/>
    <mergeCell ref="E49:F49"/>
  </mergeCells>
  <pageMargins left="0.70866141732283472" right="0.70866141732283472" top="0.74803149606299213" bottom="0.74803149606299213" header="0.31496062992125984" footer="0.31496062992125984"/>
  <pageSetup scale="10" fitToHeight="0" orientation="portrait" r:id="rId1"/>
  <colBreaks count="1" manualBreakCount="1">
    <brk id="8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F17"/>
  <sheetViews>
    <sheetView topLeftCell="A7" workbookViewId="0">
      <selection activeCell="F17" sqref="F17"/>
    </sheetView>
  </sheetViews>
  <sheetFormatPr baseColWidth="10" defaultColWidth="9.140625" defaultRowHeight="12.75" x14ac:dyDescent="0.2"/>
  <cols>
    <col min="3" max="3" width="15.42578125" customWidth="1"/>
  </cols>
  <sheetData>
    <row r="5" spans="3:6" x14ac:dyDescent="0.2">
      <c r="C5" s="18" t="s">
        <v>19</v>
      </c>
    </row>
    <row r="7" spans="3:6" x14ac:dyDescent="0.2">
      <c r="C7" t="s">
        <v>19</v>
      </c>
    </row>
    <row r="8" spans="3:6" x14ac:dyDescent="0.2">
      <c r="C8" t="s">
        <v>20</v>
      </c>
      <c r="D8">
        <v>0</v>
      </c>
      <c r="E8">
        <v>4200</v>
      </c>
      <c r="F8">
        <f>D8*E8</f>
        <v>0</v>
      </c>
    </row>
    <row r="9" spans="3:6" x14ac:dyDescent="0.2">
      <c r="C9" t="s">
        <v>21</v>
      </c>
      <c r="D9">
        <v>0</v>
      </c>
      <c r="E9">
        <v>4100</v>
      </c>
      <c r="F9">
        <f t="shared" ref="F9:F16" si="0">D9*E9</f>
        <v>0</v>
      </c>
    </row>
    <row r="10" spans="3:6" x14ac:dyDescent="0.2">
      <c r="C10" t="s">
        <v>22</v>
      </c>
      <c r="D10">
        <v>3</v>
      </c>
      <c r="E10">
        <v>4400</v>
      </c>
      <c r="F10">
        <f t="shared" si="0"/>
        <v>13200</v>
      </c>
    </row>
    <row r="11" spans="3:6" x14ac:dyDescent="0.2">
      <c r="C11" t="s">
        <v>23</v>
      </c>
      <c r="D11">
        <v>9</v>
      </c>
      <c r="E11">
        <v>390</v>
      </c>
      <c r="F11">
        <f t="shared" si="0"/>
        <v>3510</v>
      </c>
    </row>
    <row r="12" spans="3:6" x14ac:dyDescent="0.2">
      <c r="C12" t="s">
        <v>24</v>
      </c>
      <c r="D12">
        <v>0</v>
      </c>
      <c r="E12">
        <v>10500</v>
      </c>
      <c r="F12">
        <f t="shared" si="0"/>
        <v>0</v>
      </c>
    </row>
    <row r="13" spans="3:6" x14ac:dyDescent="0.2">
      <c r="C13" t="s">
        <v>25</v>
      </c>
      <c r="D13">
        <v>1</v>
      </c>
      <c r="E13">
        <v>8900</v>
      </c>
      <c r="F13">
        <f t="shared" si="0"/>
        <v>8900</v>
      </c>
    </row>
    <row r="14" spans="3:6" x14ac:dyDescent="0.2">
      <c r="C14" t="s">
        <v>26</v>
      </c>
      <c r="D14">
        <v>3</v>
      </c>
      <c r="E14">
        <v>160</v>
      </c>
      <c r="F14">
        <f t="shared" si="0"/>
        <v>480</v>
      </c>
    </row>
    <row r="15" spans="3:6" x14ac:dyDescent="0.2">
      <c r="C15" t="s">
        <v>27</v>
      </c>
      <c r="D15">
        <v>5</v>
      </c>
      <c r="E15">
        <v>275</v>
      </c>
      <c r="F15">
        <f t="shared" si="0"/>
        <v>1375</v>
      </c>
    </row>
    <row r="16" spans="3:6" x14ac:dyDescent="0.2">
      <c r="C16" t="s">
        <v>28</v>
      </c>
      <c r="D16">
        <v>0</v>
      </c>
      <c r="E16">
        <v>2200</v>
      </c>
      <c r="F16">
        <f t="shared" si="0"/>
        <v>0</v>
      </c>
    </row>
    <row r="17" spans="6:6" x14ac:dyDescent="0.2">
      <c r="F17">
        <f>SUM(F8:F16)</f>
        <v>27465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9"/>
  <sheetViews>
    <sheetView workbookViewId="0">
      <selection activeCell="B20" sqref="B20"/>
    </sheetView>
  </sheetViews>
  <sheetFormatPr baseColWidth="10" defaultRowHeight="12.75" x14ac:dyDescent="0.2"/>
  <sheetData>
    <row r="2" spans="1:2" x14ac:dyDescent="0.2">
      <c r="A2" t="s">
        <v>30</v>
      </c>
      <c r="B2" t="s">
        <v>31</v>
      </c>
    </row>
    <row r="3" spans="1:2" x14ac:dyDescent="0.2">
      <c r="A3">
        <v>3.65</v>
      </c>
      <c r="B3">
        <v>3.8</v>
      </c>
    </row>
    <row r="4" spans="1:2" x14ac:dyDescent="0.2">
      <c r="A4">
        <v>1.1000000000000001</v>
      </c>
    </row>
    <row r="5" spans="1:2" x14ac:dyDescent="0.2">
      <c r="A5">
        <v>3.65</v>
      </c>
    </row>
    <row r="6" spans="1:2" x14ac:dyDescent="0.2">
      <c r="A6">
        <v>1.02</v>
      </c>
    </row>
    <row r="7" spans="1:2" x14ac:dyDescent="0.2">
      <c r="A7">
        <v>1.53</v>
      </c>
    </row>
    <row r="8" spans="1:2" x14ac:dyDescent="0.2">
      <c r="A8">
        <v>1.05</v>
      </c>
    </row>
    <row r="9" spans="1:2" x14ac:dyDescent="0.2">
      <c r="A9">
        <v>2.92</v>
      </c>
    </row>
    <row r="10" spans="1:2" x14ac:dyDescent="0.2">
      <c r="A10">
        <v>0.43</v>
      </c>
    </row>
    <row r="11" spans="1:2" x14ac:dyDescent="0.2">
      <c r="A11">
        <v>4.29</v>
      </c>
    </row>
    <row r="12" spans="1:2" x14ac:dyDescent="0.2">
      <c r="A12">
        <v>2.06</v>
      </c>
    </row>
    <row r="13" spans="1:2" x14ac:dyDescent="0.2">
      <c r="A13">
        <v>4.2</v>
      </c>
    </row>
    <row r="14" spans="1:2" x14ac:dyDescent="0.2">
      <c r="A14">
        <v>1.56</v>
      </c>
    </row>
    <row r="15" spans="1:2" x14ac:dyDescent="0.2">
      <c r="A15">
        <v>1.56</v>
      </c>
    </row>
    <row r="16" spans="1:2" x14ac:dyDescent="0.2">
      <c r="A16">
        <v>0.14000000000000001</v>
      </c>
    </row>
    <row r="17" spans="1:3" x14ac:dyDescent="0.2">
      <c r="A17">
        <v>1.55</v>
      </c>
    </row>
    <row r="18" spans="1:3" x14ac:dyDescent="0.2">
      <c r="A18">
        <v>1.76</v>
      </c>
    </row>
    <row r="19" spans="1:3" x14ac:dyDescent="0.2">
      <c r="A19">
        <f>SUM(A3:A18)</f>
        <v>32.47</v>
      </c>
      <c r="B19">
        <v>3.8</v>
      </c>
      <c r="C19">
        <f>+A19*B19</f>
        <v>123.386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</vt:lpstr>
      <vt:lpstr>Sheet1</vt:lpstr>
      <vt:lpstr>Hoja2</vt:lpstr>
      <vt:lpstr>PRESUPUESTO!Área_de_impresión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Indhira Paola Ozuna Peralta</cp:lastModifiedBy>
  <cp:revision>1</cp:revision>
  <cp:lastPrinted>2021-05-03T17:51:57Z</cp:lastPrinted>
  <dcterms:created xsi:type="dcterms:W3CDTF">1996-10-14T23:33:28Z</dcterms:created>
  <dcterms:modified xsi:type="dcterms:W3CDTF">2021-11-02T16:00:36Z</dcterms:modified>
</cp:coreProperties>
</file>